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00 - Info de las áreas\IT\Página Web\Transparencia\2019-02\"/>
    </mc:Choice>
  </mc:AlternateContent>
  <xr:revisionPtr revIDLastSave="0" documentId="8_{85C7FC49-F9E7-4C6B-B8CA-86D4F1B0C1B8}" xr6:coauthVersionLast="41" xr6:coauthVersionMax="41" xr10:uidLastSave="{00000000-0000-0000-0000-000000000000}"/>
  <bookViews>
    <workbookView xWindow="20370" yWindow="-120" windowWidth="29040" windowHeight="15840" activeTab="3" xr2:uid="{00000000-000D-0000-FFFF-FFFF00000000}"/>
  </bookViews>
  <sheets>
    <sheet name="EJECUCION 2019" sheetId="5" r:id="rId1"/>
    <sheet name="MOD 2019 MES A MES" sheetId="4" r:id="rId2"/>
    <sheet name="ENERO" sheetId="1" r:id="rId3"/>
    <sheet name="FEBRERO" sheetId="3" r:id="rId4"/>
  </sheets>
  <externalReferences>
    <externalReference r:id="rId5"/>
  </externalReferences>
  <definedNames>
    <definedName name="_xlnm.Print_Area" localSheetId="0">'EJECUCION 2019'!$A$1:$P$56</definedName>
    <definedName name="_xlnm.Print_Area" localSheetId="1">'MOD 2019 MES A MES'!$A$1:$O$115</definedName>
    <definedName name="_xlnm.Print_Titles" localSheetId="2">ENERO!$1:$9</definedName>
    <definedName name="_xlnm.Print_Titles" localSheetId="3">FEBRERO!$1:$9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3" l="1"/>
  <c r="G57" i="3"/>
  <c r="G56" i="3"/>
  <c r="G53" i="3"/>
  <c r="G54" i="3"/>
  <c r="G52" i="3"/>
  <c r="G41" i="3"/>
  <c r="G42" i="3"/>
  <c r="G43" i="3"/>
  <c r="G44" i="3"/>
  <c r="G45" i="3"/>
  <c r="G46" i="3"/>
  <c r="G47" i="3"/>
  <c r="G48" i="3"/>
  <c r="G49" i="3"/>
  <c r="G50" i="3"/>
  <c r="G40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24" i="3"/>
  <c r="G19" i="3"/>
  <c r="G20" i="3"/>
  <c r="G21" i="3"/>
  <c r="G22" i="3"/>
  <c r="G12" i="3"/>
  <c r="G13" i="3"/>
  <c r="G14" i="3"/>
  <c r="G15" i="3"/>
  <c r="G16" i="3"/>
  <c r="G17" i="3"/>
  <c r="G18" i="3"/>
  <c r="A18" i="5"/>
  <c r="P18" i="5"/>
  <c r="R18" i="5"/>
  <c r="S18" i="5"/>
  <c r="T18" i="5"/>
  <c r="U18" i="5"/>
  <c r="V18" i="5"/>
  <c r="W18" i="5"/>
  <c r="X18" i="5"/>
  <c r="Y18" i="5"/>
  <c r="Z18" i="5"/>
  <c r="AA18" i="5"/>
  <c r="AB18" i="5"/>
  <c r="AC18" i="5"/>
  <c r="G11" i="3"/>
  <c r="E57" i="3"/>
  <c r="E58" i="3"/>
  <c r="E56" i="3"/>
  <c r="E53" i="3"/>
  <c r="E54" i="3"/>
  <c r="E52" i="3"/>
  <c r="E41" i="3"/>
  <c r="E42" i="3"/>
  <c r="E43" i="3"/>
  <c r="E44" i="3"/>
  <c r="E45" i="3"/>
  <c r="E46" i="3"/>
  <c r="E47" i="3"/>
  <c r="E48" i="3"/>
  <c r="E49" i="3"/>
  <c r="E50" i="3"/>
  <c r="E40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24" i="3"/>
  <c r="E12" i="3"/>
  <c r="E13" i="3"/>
  <c r="E14" i="3"/>
  <c r="E15" i="3"/>
  <c r="E16" i="3"/>
  <c r="E17" i="3"/>
  <c r="E18" i="3"/>
  <c r="E19" i="3"/>
  <c r="E20" i="3"/>
  <c r="E21" i="3"/>
  <c r="E22" i="3"/>
  <c r="E11" i="3"/>
  <c r="F103" i="4"/>
  <c r="G103" i="4"/>
  <c r="H103" i="4"/>
  <c r="I103" i="4"/>
  <c r="J103" i="4"/>
  <c r="K103" i="4"/>
  <c r="L103" i="4"/>
  <c r="M103" i="4"/>
  <c r="N103" i="4"/>
  <c r="O103" i="4"/>
  <c r="E103" i="4"/>
  <c r="F100" i="4"/>
  <c r="G100" i="4"/>
  <c r="H100" i="4"/>
  <c r="I100" i="4"/>
  <c r="J100" i="4"/>
  <c r="K100" i="4"/>
  <c r="L100" i="4"/>
  <c r="M100" i="4"/>
  <c r="N100" i="4"/>
  <c r="O100" i="4"/>
  <c r="E100" i="4"/>
  <c r="F98" i="4"/>
  <c r="G98" i="4"/>
  <c r="H98" i="4"/>
  <c r="I98" i="4"/>
  <c r="J98" i="4"/>
  <c r="K98" i="4"/>
  <c r="L98" i="4"/>
  <c r="M98" i="4"/>
  <c r="N98" i="4"/>
  <c r="O98" i="4"/>
  <c r="E98" i="4"/>
  <c r="F89" i="4"/>
  <c r="G89" i="4"/>
  <c r="H89" i="4"/>
  <c r="I89" i="4"/>
  <c r="J89" i="4"/>
  <c r="K89" i="4"/>
  <c r="L89" i="4"/>
  <c r="M89" i="4"/>
  <c r="N89" i="4"/>
  <c r="O89" i="4"/>
  <c r="F90" i="4"/>
  <c r="G90" i="4"/>
  <c r="H90" i="4"/>
  <c r="I90" i="4"/>
  <c r="J90" i="4"/>
  <c r="K90" i="4"/>
  <c r="L90" i="4"/>
  <c r="M90" i="4"/>
  <c r="N90" i="4"/>
  <c r="O90" i="4"/>
  <c r="F91" i="4"/>
  <c r="G91" i="4"/>
  <c r="H91" i="4"/>
  <c r="I91" i="4"/>
  <c r="J91" i="4"/>
  <c r="K91" i="4"/>
  <c r="L91" i="4"/>
  <c r="M91" i="4"/>
  <c r="N91" i="4"/>
  <c r="O91" i="4"/>
  <c r="F92" i="4"/>
  <c r="G92" i="4"/>
  <c r="H92" i="4"/>
  <c r="I92" i="4"/>
  <c r="J92" i="4"/>
  <c r="K92" i="4"/>
  <c r="L92" i="4"/>
  <c r="M92" i="4"/>
  <c r="N92" i="4"/>
  <c r="O92" i="4"/>
  <c r="F93" i="4"/>
  <c r="G93" i="4"/>
  <c r="H93" i="4"/>
  <c r="I93" i="4"/>
  <c r="J93" i="4"/>
  <c r="K93" i="4"/>
  <c r="L93" i="4"/>
  <c r="M93" i="4"/>
  <c r="N93" i="4"/>
  <c r="O93" i="4"/>
  <c r="F94" i="4"/>
  <c r="G94" i="4"/>
  <c r="H94" i="4"/>
  <c r="I94" i="4"/>
  <c r="J94" i="4"/>
  <c r="K94" i="4"/>
  <c r="L94" i="4"/>
  <c r="M94" i="4"/>
  <c r="N94" i="4"/>
  <c r="O94" i="4"/>
  <c r="F95" i="4"/>
  <c r="G95" i="4"/>
  <c r="H95" i="4"/>
  <c r="I95" i="4"/>
  <c r="J95" i="4"/>
  <c r="K95" i="4"/>
  <c r="L95" i="4"/>
  <c r="M95" i="4"/>
  <c r="N95" i="4"/>
  <c r="O95" i="4"/>
  <c r="E90" i="4"/>
  <c r="E91" i="4"/>
  <c r="E92" i="4"/>
  <c r="E93" i="4"/>
  <c r="E94" i="4"/>
  <c r="E95" i="4"/>
  <c r="E89" i="4"/>
  <c r="F83" i="4"/>
  <c r="G83" i="4"/>
  <c r="H83" i="4"/>
  <c r="I83" i="4"/>
  <c r="J83" i="4"/>
  <c r="K83" i="4"/>
  <c r="L83" i="4"/>
  <c r="M83" i="4"/>
  <c r="N83" i="4"/>
  <c r="O83" i="4"/>
  <c r="F84" i="4"/>
  <c r="G84" i="4"/>
  <c r="H84" i="4"/>
  <c r="I84" i="4"/>
  <c r="J84" i="4"/>
  <c r="K84" i="4"/>
  <c r="L84" i="4"/>
  <c r="M84" i="4"/>
  <c r="N84" i="4"/>
  <c r="O84" i="4"/>
  <c r="F85" i="4"/>
  <c r="G85" i="4"/>
  <c r="H85" i="4"/>
  <c r="I85" i="4"/>
  <c r="J85" i="4"/>
  <c r="K85" i="4"/>
  <c r="L85" i="4"/>
  <c r="M85" i="4"/>
  <c r="N85" i="4"/>
  <c r="O85" i="4"/>
  <c r="F86" i="4"/>
  <c r="G86" i="4"/>
  <c r="H86" i="4"/>
  <c r="I86" i="4"/>
  <c r="J86" i="4"/>
  <c r="K86" i="4"/>
  <c r="L86" i="4"/>
  <c r="M86" i="4"/>
  <c r="N86" i="4"/>
  <c r="O86" i="4"/>
  <c r="F87" i="4"/>
  <c r="G87" i="4"/>
  <c r="H87" i="4"/>
  <c r="I87" i="4"/>
  <c r="J87" i="4"/>
  <c r="K87" i="4"/>
  <c r="L87" i="4"/>
  <c r="M87" i="4"/>
  <c r="N87" i="4"/>
  <c r="O87" i="4"/>
  <c r="E84" i="4"/>
  <c r="E85" i="4"/>
  <c r="E86" i="4"/>
  <c r="E87" i="4"/>
  <c r="E83" i="4"/>
  <c r="F80" i="4"/>
  <c r="G80" i="4"/>
  <c r="H80" i="4"/>
  <c r="I80" i="4"/>
  <c r="J80" i="4"/>
  <c r="K80" i="4"/>
  <c r="L80" i="4"/>
  <c r="M80" i="4"/>
  <c r="N80" i="4"/>
  <c r="O80" i="4"/>
  <c r="F81" i="4"/>
  <c r="G81" i="4"/>
  <c r="H81" i="4"/>
  <c r="I81" i="4"/>
  <c r="J81" i="4"/>
  <c r="K81" i="4"/>
  <c r="L81" i="4"/>
  <c r="M81" i="4"/>
  <c r="N81" i="4"/>
  <c r="O81" i="4"/>
  <c r="E81" i="4"/>
  <c r="E80" i="4"/>
  <c r="F77" i="4"/>
  <c r="G77" i="4"/>
  <c r="H77" i="4"/>
  <c r="I77" i="4"/>
  <c r="J77" i="4"/>
  <c r="K77" i="4"/>
  <c r="L77" i="4"/>
  <c r="M77" i="4"/>
  <c r="N77" i="4"/>
  <c r="O77" i="4"/>
  <c r="F78" i="4"/>
  <c r="G78" i="4"/>
  <c r="H78" i="4"/>
  <c r="I78" i="4"/>
  <c r="J78" i="4"/>
  <c r="K78" i="4"/>
  <c r="L78" i="4"/>
  <c r="M78" i="4"/>
  <c r="N78" i="4"/>
  <c r="O78" i="4"/>
  <c r="E78" i="4"/>
  <c r="E77" i="4"/>
  <c r="F74" i="4"/>
  <c r="G74" i="4"/>
  <c r="H74" i="4"/>
  <c r="I74" i="4"/>
  <c r="J74" i="4"/>
  <c r="K74" i="4"/>
  <c r="L74" i="4"/>
  <c r="M74" i="4"/>
  <c r="N74" i="4"/>
  <c r="O74" i="4"/>
  <c r="F75" i="4"/>
  <c r="G75" i="4"/>
  <c r="H75" i="4"/>
  <c r="I75" i="4"/>
  <c r="J75" i="4"/>
  <c r="K75" i="4"/>
  <c r="L75" i="4"/>
  <c r="M75" i="4"/>
  <c r="N75" i="4"/>
  <c r="O75" i="4"/>
  <c r="E75" i="4"/>
  <c r="E74" i="4"/>
  <c r="F72" i="4"/>
  <c r="G72" i="4"/>
  <c r="H72" i="4"/>
  <c r="I72" i="4"/>
  <c r="J72" i="4"/>
  <c r="K72" i="4"/>
  <c r="L72" i="4"/>
  <c r="M72" i="4"/>
  <c r="N72" i="4"/>
  <c r="O72" i="4"/>
  <c r="E72" i="4"/>
  <c r="F69" i="4"/>
  <c r="G69" i="4"/>
  <c r="H69" i="4"/>
  <c r="I69" i="4"/>
  <c r="J69" i="4"/>
  <c r="K69" i="4"/>
  <c r="L69" i="4"/>
  <c r="M69" i="4"/>
  <c r="N69" i="4"/>
  <c r="O69" i="4"/>
  <c r="F70" i="4"/>
  <c r="G70" i="4"/>
  <c r="H70" i="4"/>
  <c r="I70" i="4"/>
  <c r="J70" i="4"/>
  <c r="K70" i="4"/>
  <c r="L70" i="4"/>
  <c r="M70" i="4"/>
  <c r="N70" i="4"/>
  <c r="O70" i="4"/>
  <c r="E70" i="4"/>
  <c r="E69" i="4"/>
  <c r="F62" i="4"/>
  <c r="G62" i="4"/>
  <c r="H62" i="4"/>
  <c r="I62" i="4"/>
  <c r="J62" i="4"/>
  <c r="K62" i="4"/>
  <c r="L62" i="4"/>
  <c r="M62" i="4"/>
  <c r="N62" i="4"/>
  <c r="O62" i="4"/>
  <c r="F63" i="4"/>
  <c r="G63" i="4"/>
  <c r="H63" i="4"/>
  <c r="I63" i="4"/>
  <c r="J63" i="4"/>
  <c r="K63" i="4"/>
  <c r="L63" i="4"/>
  <c r="M63" i="4"/>
  <c r="N63" i="4"/>
  <c r="O63" i="4"/>
  <c r="F64" i="4"/>
  <c r="G64" i="4"/>
  <c r="H64" i="4"/>
  <c r="I64" i="4"/>
  <c r="J64" i="4"/>
  <c r="K64" i="4"/>
  <c r="L64" i="4"/>
  <c r="M64" i="4"/>
  <c r="N64" i="4"/>
  <c r="O64" i="4"/>
  <c r="F65" i="4"/>
  <c r="G65" i="4"/>
  <c r="H65" i="4"/>
  <c r="I65" i="4"/>
  <c r="J65" i="4"/>
  <c r="K65" i="4"/>
  <c r="L65" i="4"/>
  <c r="M65" i="4"/>
  <c r="N65" i="4"/>
  <c r="O65" i="4"/>
  <c r="F66" i="4"/>
  <c r="G66" i="4"/>
  <c r="H66" i="4"/>
  <c r="I66" i="4"/>
  <c r="J66" i="4"/>
  <c r="K66" i="4"/>
  <c r="L66" i="4"/>
  <c r="M66" i="4"/>
  <c r="N66" i="4"/>
  <c r="O66" i="4"/>
  <c r="E63" i="4"/>
  <c r="E64" i="4"/>
  <c r="E65" i="4"/>
  <c r="E66" i="4"/>
  <c r="E62" i="4"/>
  <c r="F58" i="4"/>
  <c r="G58" i="4"/>
  <c r="H58" i="4"/>
  <c r="I58" i="4"/>
  <c r="J58" i="4"/>
  <c r="K58" i="4"/>
  <c r="L58" i="4"/>
  <c r="M58" i="4"/>
  <c r="N58" i="4"/>
  <c r="O58" i="4"/>
  <c r="F59" i="4"/>
  <c r="G59" i="4"/>
  <c r="H59" i="4"/>
  <c r="I59" i="4"/>
  <c r="J59" i="4"/>
  <c r="K59" i="4"/>
  <c r="L59" i="4"/>
  <c r="M59" i="4"/>
  <c r="N59" i="4"/>
  <c r="O59" i="4"/>
  <c r="F60" i="4"/>
  <c r="G60" i="4"/>
  <c r="H60" i="4"/>
  <c r="I60" i="4"/>
  <c r="J60" i="4"/>
  <c r="K60" i="4"/>
  <c r="L60" i="4"/>
  <c r="M60" i="4"/>
  <c r="N60" i="4"/>
  <c r="O60" i="4"/>
  <c r="E59" i="4"/>
  <c r="E60" i="4"/>
  <c r="E58" i="4"/>
  <c r="F55" i="4"/>
  <c r="G55" i="4"/>
  <c r="H55" i="4"/>
  <c r="I55" i="4"/>
  <c r="J55" i="4"/>
  <c r="K55" i="4"/>
  <c r="L55" i="4"/>
  <c r="M55" i="4"/>
  <c r="N55" i="4"/>
  <c r="O55" i="4"/>
  <c r="F56" i="4"/>
  <c r="G56" i="4"/>
  <c r="H56" i="4"/>
  <c r="I56" i="4"/>
  <c r="J56" i="4"/>
  <c r="K56" i="4"/>
  <c r="L56" i="4"/>
  <c r="M56" i="4"/>
  <c r="N56" i="4"/>
  <c r="O56" i="4"/>
  <c r="E56" i="4"/>
  <c r="E55" i="4"/>
  <c r="F49" i="4"/>
  <c r="G49" i="4"/>
  <c r="H49" i="4"/>
  <c r="I49" i="4"/>
  <c r="J49" i="4"/>
  <c r="K49" i="4"/>
  <c r="L49" i="4"/>
  <c r="M49" i="4"/>
  <c r="N49" i="4"/>
  <c r="O49" i="4"/>
  <c r="F50" i="4"/>
  <c r="G50" i="4"/>
  <c r="H50" i="4"/>
  <c r="I50" i="4"/>
  <c r="J50" i="4"/>
  <c r="K50" i="4"/>
  <c r="L50" i="4"/>
  <c r="M50" i="4"/>
  <c r="N50" i="4"/>
  <c r="O50" i="4"/>
  <c r="F51" i="4"/>
  <c r="G51" i="4"/>
  <c r="H51" i="4"/>
  <c r="I51" i="4"/>
  <c r="J51" i="4"/>
  <c r="K51" i="4"/>
  <c r="L51" i="4"/>
  <c r="M51" i="4"/>
  <c r="N51" i="4"/>
  <c r="O51" i="4"/>
  <c r="F52" i="4"/>
  <c r="G52" i="4"/>
  <c r="H52" i="4"/>
  <c r="I52" i="4"/>
  <c r="J52" i="4"/>
  <c r="K52" i="4"/>
  <c r="L52" i="4"/>
  <c r="M52" i="4"/>
  <c r="N52" i="4"/>
  <c r="O52" i="4"/>
  <c r="F53" i="4"/>
  <c r="G53" i="4"/>
  <c r="H53" i="4"/>
  <c r="I53" i="4"/>
  <c r="J53" i="4"/>
  <c r="K53" i="4"/>
  <c r="L53" i="4"/>
  <c r="M53" i="4"/>
  <c r="N53" i="4"/>
  <c r="O53" i="4"/>
  <c r="E50" i="4"/>
  <c r="E51" i="4"/>
  <c r="E52" i="4"/>
  <c r="E53" i="4"/>
  <c r="E49" i="4"/>
  <c r="F46" i="4"/>
  <c r="G46" i="4"/>
  <c r="H46" i="4"/>
  <c r="I46" i="4"/>
  <c r="J46" i="4"/>
  <c r="K46" i="4"/>
  <c r="L46" i="4"/>
  <c r="M46" i="4"/>
  <c r="N46" i="4"/>
  <c r="O46" i="4"/>
  <c r="F47" i="4"/>
  <c r="G47" i="4"/>
  <c r="H47" i="4"/>
  <c r="I47" i="4"/>
  <c r="J47" i="4"/>
  <c r="K47" i="4"/>
  <c r="L47" i="4"/>
  <c r="M47" i="4"/>
  <c r="N47" i="4"/>
  <c r="O47" i="4"/>
  <c r="E47" i="4"/>
  <c r="E46" i="4"/>
  <c r="F42" i="4"/>
  <c r="G42" i="4"/>
  <c r="H42" i="4"/>
  <c r="I42" i="4"/>
  <c r="J42" i="4"/>
  <c r="K42" i="4"/>
  <c r="L42" i="4"/>
  <c r="M42" i="4"/>
  <c r="N42" i="4"/>
  <c r="O42" i="4"/>
  <c r="F43" i="4"/>
  <c r="G43" i="4"/>
  <c r="H43" i="4"/>
  <c r="I43" i="4"/>
  <c r="J43" i="4"/>
  <c r="K43" i="4"/>
  <c r="L43" i="4"/>
  <c r="M43" i="4"/>
  <c r="N43" i="4"/>
  <c r="O43" i="4"/>
  <c r="F44" i="4"/>
  <c r="G44" i="4"/>
  <c r="H44" i="4"/>
  <c r="I44" i="4"/>
  <c r="J44" i="4"/>
  <c r="K44" i="4"/>
  <c r="L44" i="4"/>
  <c r="M44" i="4"/>
  <c r="N44" i="4"/>
  <c r="O44" i="4"/>
  <c r="E43" i="4"/>
  <c r="E44" i="4"/>
  <c r="E42" i="4"/>
  <c r="F39" i="4"/>
  <c r="G39" i="4"/>
  <c r="H39" i="4"/>
  <c r="I39" i="4"/>
  <c r="J39" i="4"/>
  <c r="K39" i="4"/>
  <c r="L39" i="4"/>
  <c r="M39" i="4"/>
  <c r="N39" i="4"/>
  <c r="O39" i="4"/>
  <c r="F40" i="4"/>
  <c r="G40" i="4"/>
  <c r="H40" i="4"/>
  <c r="I40" i="4"/>
  <c r="J40" i="4"/>
  <c r="K40" i="4"/>
  <c r="L40" i="4"/>
  <c r="M40" i="4"/>
  <c r="N40" i="4"/>
  <c r="O40" i="4"/>
  <c r="E40" i="4"/>
  <c r="E39" i="4"/>
  <c r="E35" i="4"/>
  <c r="F35" i="4"/>
  <c r="G35" i="4"/>
  <c r="H35" i="4"/>
  <c r="I35" i="4"/>
  <c r="J35" i="4"/>
  <c r="K35" i="4"/>
  <c r="L35" i="4"/>
  <c r="M35" i="4"/>
  <c r="N35" i="4"/>
  <c r="O35" i="4"/>
  <c r="E36" i="4"/>
  <c r="F36" i="4"/>
  <c r="G36" i="4"/>
  <c r="H36" i="4"/>
  <c r="I36" i="4"/>
  <c r="J36" i="4"/>
  <c r="K36" i="4"/>
  <c r="L36" i="4"/>
  <c r="M36" i="4"/>
  <c r="N36" i="4"/>
  <c r="O36" i="4"/>
  <c r="E37" i="4"/>
  <c r="F37" i="4"/>
  <c r="G37" i="4"/>
  <c r="H37" i="4"/>
  <c r="I37" i="4"/>
  <c r="J37" i="4"/>
  <c r="K37" i="4"/>
  <c r="L37" i="4"/>
  <c r="M37" i="4"/>
  <c r="N37" i="4"/>
  <c r="O37" i="4"/>
  <c r="F34" i="4"/>
  <c r="G34" i="4"/>
  <c r="H34" i="4"/>
  <c r="I34" i="4"/>
  <c r="J34" i="4"/>
  <c r="K34" i="4"/>
  <c r="L34" i="4"/>
  <c r="M34" i="4"/>
  <c r="N34" i="4"/>
  <c r="O34" i="4"/>
  <c r="E34" i="4"/>
  <c r="F32" i="4"/>
  <c r="G32" i="4"/>
  <c r="H32" i="4"/>
  <c r="I32" i="4"/>
  <c r="J32" i="4"/>
  <c r="K32" i="4"/>
  <c r="L32" i="4"/>
  <c r="M32" i="4"/>
  <c r="N32" i="4"/>
  <c r="O32" i="4"/>
  <c r="E32" i="4"/>
  <c r="E26" i="4"/>
  <c r="F26" i="4"/>
  <c r="G26" i="4"/>
  <c r="H26" i="4"/>
  <c r="I26" i="4"/>
  <c r="J26" i="4"/>
  <c r="K26" i="4"/>
  <c r="L26" i="4"/>
  <c r="M26" i="4"/>
  <c r="N26" i="4"/>
  <c r="O26" i="4"/>
  <c r="E27" i="4"/>
  <c r="F27" i="4"/>
  <c r="G27" i="4"/>
  <c r="H27" i="4"/>
  <c r="I27" i="4"/>
  <c r="J27" i="4"/>
  <c r="K27" i="4"/>
  <c r="L27" i="4"/>
  <c r="M27" i="4"/>
  <c r="N27" i="4"/>
  <c r="O27" i="4"/>
  <c r="E28" i="4"/>
  <c r="F28" i="4"/>
  <c r="G28" i="4"/>
  <c r="H28" i="4"/>
  <c r="I28" i="4"/>
  <c r="J28" i="4"/>
  <c r="K28" i="4"/>
  <c r="L28" i="4"/>
  <c r="M28" i="4"/>
  <c r="N28" i="4"/>
  <c r="O28" i="4"/>
  <c r="E29" i="4"/>
  <c r="F29" i="4"/>
  <c r="G29" i="4"/>
  <c r="H29" i="4"/>
  <c r="I29" i="4"/>
  <c r="J29" i="4"/>
  <c r="K29" i="4"/>
  <c r="L29" i="4"/>
  <c r="M29" i="4"/>
  <c r="N29" i="4"/>
  <c r="O29" i="4"/>
  <c r="F25" i="4"/>
  <c r="G25" i="4"/>
  <c r="H25" i="4"/>
  <c r="I25" i="4"/>
  <c r="J25" i="4"/>
  <c r="K25" i="4"/>
  <c r="L25" i="4"/>
  <c r="M25" i="4"/>
  <c r="N25" i="4"/>
  <c r="O25" i="4"/>
  <c r="E25" i="4"/>
  <c r="E21" i="4"/>
  <c r="F21" i="4"/>
  <c r="G21" i="4"/>
  <c r="H21" i="4"/>
  <c r="I21" i="4"/>
  <c r="J21" i="4"/>
  <c r="K21" i="4"/>
  <c r="L21" i="4"/>
  <c r="M21" i="4"/>
  <c r="N21" i="4"/>
  <c r="O21" i="4"/>
  <c r="E22" i="4"/>
  <c r="F22" i="4"/>
  <c r="G22" i="4"/>
  <c r="H22" i="4"/>
  <c r="I22" i="4"/>
  <c r="J22" i="4"/>
  <c r="K22" i="4"/>
  <c r="L22" i="4"/>
  <c r="M22" i="4"/>
  <c r="N22" i="4"/>
  <c r="O22" i="4"/>
  <c r="E23" i="4"/>
  <c r="F23" i="4"/>
  <c r="G23" i="4"/>
  <c r="H23" i="4"/>
  <c r="I23" i="4"/>
  <c r="J23" i="4"/>
  <c r="K23" i="4"/>
  <c r="L23" i="4"/>
  <c r="M23" i="4"/>
  <c r="N23" i="4"/>
  <c r="O23" i="4"/>
  <c r="F20" i="4"/>
  <c r="G20" i="4"/>
  <c r="H20" i="4"/>
  <c r="I20" i="4"/>
  <c r="J20" i="4"/>
  <c r="K20" i="4"/>
  <c r="L20" i="4"/>
  <c r="M20" i="4"/>
  <c r="N20" i="4"/>
  <c r="O20" i="4"/>
  <c r="E20" i="4"/>
  <c r="E15" i="4"/>
  <c r="F15" i="4"/>
  <c r="G15" i="4"/>
  <c r="H15" i="4"/>
  <c r="I15" i="4"/>
  <c r="J15" i="4"/>
  <c r="K15" i="4"/>
  <c r="L15" i="4"/>
  <c r="M15" i="4"/>
  <c r="N15" i="4"/>
  <c r="O15" i="4"/>
  <c r="E16" i="4"/>
  <c r="F16" i="4"/>
  <c r="G16" i="4"/>
  <c r="H16" i="4"/>
  <c r="I16" i="4"/>
  <c r="J16" i="4"/>
  <c r="K16" i="4"/>
  <c r="L16" i="4"/>
  <c r="M16" i="4"/>
  <c r="N16" i="4"/>
  <c r="O16" i="4"/>
  <c r="E17" i="4"/>
  <c r="F17" i="4"/>
  <c r="G17" i="4"/>
  <c r="H17" i="4"/>
  <c r="I17" i="4"/>
  <c r="J17" i="4"/>
  <c r="K17" i="4"/>
  <c r="L17" i="4"/>
  <c r="M17" i="4"/>
  <c r="N17" i="4"/>
  <c r="O17" i="4"/>
  <c r="E18" i="4"/>
  <c r="F18" i="4"/>
  <c r="G18" i="4"/>
  <c r="H18" i="4"/>
  <c r="I18" i="4"/>
  <c r="J18" i="4"/>
  <c r="K18" i="4"/>
  <c r="L18" i="4"/>
  <c r="M18" i="4"/>
  <c r="N18" i="4"/>
  <c r="O18" i="4"/>
  <c r="F14" i="4"/>
  <c r="G14" i="4"/>
  <c r="H14" i="4"/>
  <c r="I14" i="4"/>
  <c r="J14" i="4"/>
  <c r="K14" i="4"/>
  <c r="L14" i="4"/>
  <c r="M14" i="4"/>
  <c r="N14" i="4"/>
  <c r="O14" i="4"/>
  <c r="E14" i="4"/>
  <c r="O56" i="5" l="1"/>
  <c r="N56" i="5"/>
  <c r="M56" i="5"/>
  <c r="L56" i="5"/>
  <c r="K56" i="5"/>
  <c r="I56" i="5"/>
  <c r="H56" i="5"/>
  <c r="G56" i="5"/>
  <c r="F56" i="5"/>
  <c r="D56" i="5"/>
  <c r="O51" i="5"/>
  <c r="N51" i="5"/>
  <c r="M51" i="5"/>
  <c r="L51" i="5"/>
  <c r="K51" i="5"/>
  <c r="F51" i="5"/>
  <c r="E51" i="5"/>
  <c r="D51" i="5"/>
  <c r="AC50" i="5"/>
  <c r="AB50" i="5"/>
  <c r="AA50" i="5"/>
  <c r="Z50" i="5"/>
  <c r="Y50" i="5"/>
  <c r="X50" i="5"/>
  <c r="W50" i="5"/>
  <c r="V50" i="5"/>
  <c r="U50" i="5"/>
  <c r="T50" i="5"/>
  <c r="S50" i="5"/>
  <c r="R50" i="5"/>
  <c r="P50" i="5"/>
  <c r="A50" i="5"/>
  <c r="AC49" i="5"/>
  <c r="AB49" i="5"/>
  <c r="AA49" i="5"/>
  <c r="Z49" i="5"/>
  <c r="Y49" i="5"/>
  <c r="X49" i="5"/>
  <c r="W49" i="5"/>
  <c r="V49" i="5"/>
  <c r="U49" i="5"/>
  <c r="T49" i="5"/>
  <c r="S49" i="5"/>
  <c r="R49" i="5"/>
  <c r="P49" i="5"/>
  <c r="A49" i="5"/>
  <c r="AC48" i="5"/>
  <c r="AB48" i="5"/>
  <c r="AA48" i="5"/>
  <c r="Z48" i="5"/>
  <c r="Y48" i="5"/>
  <c r="X48" i="5"/>
  <c r="W48" i="5"/>
  <c r="V48" i="5"/>
  <c r="U48" i="5"/>
  <c r="T48" i="5"/>
  <c r="S48" i="5"/>
  <c r="R48" i="5"/>
  <c r="P48" i="5"/>
  <c r="A48" i="5"/>
  <c r="AC47" i="5"/>
  <c r="AB47" i="5"/>
  <c r="AA47" i="5"/>
  <c r="Z47" i="5"/>
  <c r="Y47" i="5"/>
  <c r="X47" i="5"/>
  <c r="W47" i="5"/>
  <c r="V47" i="5"/>
  <c r="U47" i="5"/>
  <c r="T47" i="5"/>
  <c r="S47" i="5"/>
  <c r="R47" i="5"/>
  <c r="P47" i="5"/>
  <c r="A47" i="5"/>
  <c r="AC46" i="5"/>
  <c r="AB46" i="5"/>
  <c r="AA46" i="5"/>
  <c r="Z46" i="5"/>
  <c r="Y46" i="5"/>
  <c r="X46" i="5"/>
  <c r="W46" i="5"/>
  <c r="V46" i="5"/>
  <c r="U46" i="5"/>
  <c r="T46" i="5"/>
  <c r="S46" i="5"/>
  <c r="R46" i="5"/>
  <c r="P46" i="5"/>
  <c r="A46" i="5"/>
  <c r="AC45" i="5"/>
  <c r="AB45" i="5"/>
  <c r="AA45" i="5"/>
  <c r="Z45" i="5"/>
  <c r="Y45" i="5"/>
  <c r="X45" i="5"/>
  <c r="W45" i="5"/>
  <c r="V45" i="5"/>
  <c r="U45" i="5"/>
  <c r="T45" i="5"/>
  <c r="S45" i="5"/>
  <c r="R45" i="5"/>
  <c r="P45" i="5"/>
  <c r="A45" i="5"/>
  <c r="AC44" i="5"/>
  <c r="AB44" i="5"/>
  <c r="AA44" i="5"/>
  <c r="Z44" i="5"/>
  <c r="Y44" i="5"/>
  <c r="X44" i="5"/>
  <c r="W44" i="5"/>
  <c r="V44" i="5"/>
  <c r="U44" i="5"/>
  <c r="T44" i="5"/>
  <c r="S44" i="5"/>
  <c r="R44" i="5"/>
  <c r="P44" i="5"/>
  <c r="A44" i="5"/>
  <c r="AC43" i="5"/>
  <c r="AB43" i="5"/>
  <c r="AA43" i="5"/>
  <c r="Z43" i="5"/>
  <c r="Y43" i="5"/>
  <c r="X43" i="5"/>
  <c r="W43" i="5"/>
  <c r="V43" i="5"/>
  <c r="U43" i="5"/>
  <c r="T43" i="5"/>
  <c r="S43" i="5"/>
  <c r="R43" i="5"/>
  <c r="P43" i="5"/>
  <c r="A43" i="5"/>
  <c r="AC42" i="5"/>
  <c r="AB42" i="5"/>
  <c r="AA42" i="5"/>
  <c r="Z42" i="5"/>
  <c r="Y42" i="5"/>
  <c r="X42" i="5"/>
  <c r="W42" i="5"/>
  <c r="V42" i="5"/>
  <c r="U42" i="5"/>
  <c r="T42" i="5"/>
  <c r="S42" i="5"/>
  <c r="R42" i="5"/>
  <c r="P42" i="5"/>
  <c r="A42" i="5"/>
  <c r="AC41" i="5"/>
  <c r="AB41" i="5"/>
  <c r="AA41" i="5"/>
  <c r="Z41" i="5"/>
  <c r="Y41" i="5"/>
  <c r="X41" i="5"/>
  <c r="W41" i="5"/>
  <c r="V41" i="5"/>
  <c r="U41" i="5"/>
  <c r="T41" i="5"/>
  <c r="S41" i="5"/>
  <c r="R41" i="5"/>
  <c r="P41" i="5"/>
  <c r="A41" i="5"/>
  <c r="AC40" i="5"/>
  <c r="AB40" i="5"/>
  <c r="AA40" i="5"/>
  <c r="Z40" i="5"/>
  <c r="Y40" i="5"/>
  <c r="X40" i="5"/>
  <c r="W40" i="5"/>
  <c r="V40" i="5"/>
  <c r="U40" i="5"/>
  <c r="T40" i="5"/>
  <c r="S40" i="5"/>
  <c r="R40" i="5"/>
  <c r="P40" i="5"/>
  <c r="A40" i="5"/>
  <c r="AC39" i="5"/>
  <c r="AB39" i="5"/>
  <c r="AA39" i="5"/>
  <c r="Z39" i="5"/>
  <c r="Y39" i="5"/>
  <c r="X39" i="5"/>
  <c r="W39" i="5"/>
  <c r="V39" i="5"/>
  <c r="U39" i="5"/>
  <c r="T39" i="5"/>
  <c r="S39" i="5"/>
  <c r="R39" i="5"/>
  <c r="P39" i="5"/>
  <c r="A39" i="5"/>
  <c r="AC38" i="5"/>
  <c r="AB38" i="5"/>
  <c r="AA38" i="5"/>
  <c r="Z38" i="5"/>
  <c r="Y38" i="5"/>
  <c r="X38" i="5"/>
  <c r="W38" i="5"/>
  <c r="V38" i="5"/>
  <c r="U38" i="5"/>
  <c r="T38" i="5"/>
  <c r="S38" i="5"/>
  <c r="R38" i="5"/>
  <c r="P38" i="5"/>
  <c r="A38" i="5"/>
  <c r="AC37" i="5"/>
  <c r="AB37" i="5"/>
  <c r="AA37" i="5"/>
  <c r="Z37" i="5"/>
  <c r="Y37" i="5"/>
  <c r="X37" i="5"/>
  <c r="W37" i="5"/>
  <c r="V37" i="5"/>
  <c r="U37" i="5"/>
  <c r="T37" i="5"/>
  <c r="S37" i="5"/>
  <c r="R37" i="5"/>
  <c r="P37" i="5"/>
  <c r="A37" i="5"/>
  <c r="AC36" i="5"/>
  <c r="AB36" i="5"/>
  <c r="AA36" i="5"/>
  <c r="Z36" i="5"/>
  <c r="Y36" i="5"/>
  <c r="X36" i="5"/>
  <c r="W36" i="5"/>
  <c r="V36" i="5"/>
  <c r="U36" i="5"/>
  <c r="T36" i="5"/>
  <c r="S36" i="5"/>
  <c r="R36" i="5"/>
  <c r="P36" i="5"/>
  <c r="A36" i="5"/>
  <c r="AC35" i="5"/>
  <c r="AB35" i="5"/>
  <c r="AA35" i="5"/>
  <c r="Z35" i="5"/>
  <c r="Y35" i="5"/>
  <c r="X35" i="5"/>
  <c r="W35" i="5"/>
  <c r="V35" i="5"/>
  <c r="U35" i="5"/>
  <c r="T35" i="5"/>
  <c r="S35" i="5"/>
  <c r="R35" i="5"/>
  <c r="P35" i="5"/>
  <c r="A35" i="5"/>
  <c r="AC34" i="5"/>
  <c r="AB34" i="5"/>
  <c r="AA34" i="5"/>
  <c r="Z34" i="5"/>
  <c r="Y34" i="5"/>
  <c r="X34" i="5"/>
  <c r="W34" i="5"/>
  <c r="V34" i="5"/>
  <c r="U34" i="5"/>
  <c r="T34" i="5"/>
  <c r="S34" i="5"/>
  <c r="R34" i="5"/>
  <c r="P34" i="5"/>
  <c r="A34" i="5"/>
  <c r="AC33" i="5"/>
  <c r="AB33" i="5"/>
  <c r="AA33" i="5"/>
  <c r="Z33" i="5"/>
  <c r="Y33" i="5"/>
  <c r="X33" i="5"/>
  <c r="W33" i="5"/>
  <c r="V33" i="5"/>
  <c r="U33" i="5"/>
  <c r="T33" i="5"/>
  <c r="S33" i="5"/>
  <c r="R33" i="5"/>
  <c r="P33" i="5"/>
  <c r="A33" i="5"/>
  <c r="AC32" i="5"/>
  <c r="AB32" i="5"/>
  <c r="AA32" i="5"/>
  <c r="Z32" i="5"/>
  <c r="Y32" i="5"/>
  <c r="X32" i="5"/>
  <c r="W32" i="5"/>
  <c r="V32" i="5"/>
  <c r="U32" i="5"/>
  <c r="T32" i="5"/>
  <c r="S32" i="5"/>
  <c r="R32" i="5"/>
  <c r="P32" i="5"/>
  <c r="A32" i="5"/>
  <c r="AC31" i="5"/>
  <c r="AB31" i="5"/>
  <c r="AA31" i="5"/>
  <c r="Z31" i="5"/>
  <c r="Y31" i="5"/>
  <c r="X31" i="5"/>
  <c r="W31" i="5"/>
  <c r="V31" i="5"/>
  <c r="U31" i="5"/>
  <c r="T31" i="5"/>
  <c r="S31" i="5"/>
  <c r="R31" i="5"/>
  <c r="P31" i="5"/>
  <c r="A31" i="5"/>
  <c r="AC30" i="5"/>
  <c r="AB30" i="5"/>
  <c r="AA30" i="5"/>
  <c r="Z30" i="5"/>
  <c r="Y30" i="5"/>
  <c r="X30" i="5"/>
  <c r="W30" i="5"/>
  <c r="V30" i="5"/>
  <c r="U30" i="5"/>
  <c r="T30" i="5"/>
  <c r="S30" i="5"/>
  <c r="R30" i="5"/>
  <c r="P30" i="5"/>
  <c r="A30" i="5"/>
  <c r="AC29" i="5"/>
  <c r="AB29" i="5"/>
  <c r="AA29" i="5"/>
  <c r="Z29" i="5"/>
  <c r="Y29" i="5"/>
  <c r="X29" i="5"/>
  <c r="W29" i="5"/>
  <c r="V29" i="5"/>
  <c r="U29" i="5"/>
  <c r="T29" i="5"/>
  <c r="S29" i="5"/>
  <c r="R29" i="5"/>
  <c r="P29" i="5"/>
  <c r="A29" i="5"/>
  <c r="AC28" i="5"/>
  <c r="AB28" i="5"/>
  <c r="AA28" i="5"/>
  <c r="Z28" i="5"/>
  <c r="Y28" i="5"/>
  <c r="X28" i="5"/>
  <c r="W28" i="5"/>
  <c r="V28" i="5"/>
  <c r="U28" i="5"/>
  <c r="T28" i="5"/>
  <c r="S28" i="5"/>
  <c r="R28" i="5"/>
  <c r="P28" i="5"/>
  <c r="A28" i="5"/>
  <c r="AC27" i="5"/>
  <c r="AB27" i="5"/>
  <c r="AA27" i="5"/>
  <c r="Z27" i="5"/>
  <c r="Y27" i="5"/>
  <c r="X27" i="5"/>
  <c r="W27" i="5"/>
  <c r="V27" i="5"/>
  <c r="U27" i="5"/>
  <c r="T27" i="5"/>
  <c r="S27" i="5"/>
  <c r="R27" i="5"/>
  <c r="P27" i="5"/>
  <c r="A27" i="5"/>
  <c r="AC26" i="5"/>
  <c r="AB26" i="5"/>
  <c r="AA26" i="5"/>
  <c r="Z26" i="5"/>
  <c r="Y26" i="5"/>
  <c r="X26" i="5"/>
  <c r="W26" i="5"/>
  <c r="V26" i="5"/>
  <c r="U26" i="5"/>
  <c r="T26" i="5"/>
  <c r="S26" i="5"/>
  <c r="R26" i="5"/>
  <c r="P26" i="5"/>
  <c r="A26" i="5"/>
  <c r="AC25" i="5"/>
  <c r="AB25" i="5"/>
  <c r="AA25" i="5"/>
  <c r="Z25" i="5"/>
  <c r="Y25" i="5"/>
  <c r="X25" i="5"/>
  <c r="W25" i="5"/>
  <c r="V25" i="5"/>
  <c r="U25" i="5"/>
  <c r="T25" i="5"/>
  <c r="S25" i="5"/>
  <c r="R25" i="5"/>
  <c r="P25" i="5"/>
  <c r="A25" i="5"/>
  <c r="AC24" i="5"/>
  <c r="AB24" i="5"/>
  <c r="AA24" i="5"/>
  <c r="Z24" i="5"/>
  <c r="Y24" i="5"/>
  <c r="X24" i="5"/>
  <c r="W24" i="5"/>
  <c r="V24" i="5"/>
  <c r="U24" i="5"/>
  <c r="T24" i="5"/>
  <c r="S24" i="5"/>
  <c r="R24" i="5"/>
  <c r="P24" i="5"/>
  <c r="A24" i="5"/>
  <c r="AC23" i="5"/>
  <c r="AB23" i="5"/>
  <c r="AA23" i="5"/>
  <c r="Z23" i="5"/>
  <c r="Y23" i="5"/>
  <c r="X23" i="5"/>
  <c r="W23" i="5"/>
  <c r="V23" i="5"/>
  <c r="U23" i="5"/>
  <c r="T23" i="5"/>
  <c r="S23" i="5"/>
  <c r="R23" i="5"/>
  <c r="P23" i="5"/>
  <c r="A23" i="5"/>
  <c r="AC21" i="5"/>
  <c r="AB21" i="5"/>
  <c r="AA21" i="5"/>
  <c r="Z21" i="5"/>
  <c r="Y21" i="5"/>
  <c r="X21" i="5"/>
  <c r="W21" i="5"/>
  <c r="V21" i="5"/>
  <c r="U21" i="5"/>
  <c r="T21" i="5"/>
  <c r="S21" i="5"/>
  <c r="R21" i="5"/>
  <c r="P21" i="5"/>
  <c r="A21" i="5"/>
  <c r="AC20" i="5"/>
  <c r="AB20" i="5"/>
  <c r="AA20" i="5"/>
  <c r="Z20" i="5"/>
  <c r="Y20" i="5"/>
  <c r="X20" i="5"/>
  <c r="W20" i="5"/>
  <c r="V20" i="5"/>
  <c r="U20" i="5"/>
  <c r="T20" i="5"/>
  <c r="S20" i="5"/>
  <c r="R20" i="5"/>
  <c r="P20" i="5"/>
  <c r="A20" i="5"/>
  <c r="AC19" i="5"/>
  <c r="AB19" i="5"/>
  <c r="AA19" i="5"/>
  <c r="Z19" i="5"/>
  <c r="Y19" i="5"/>
  <c r="X19" i="5"/>
  <c r="W19" i="5"/>
  <c r="V19" i="5"/>
  <c r="U19" i="5"/>
  <c r="T19" i="5"/>
  <c r="S19" i="5"/>
  <c r="R19" i="5"/>
  <c r="P19" i="5"/>
  <c r="A19" i="5"/>
  <c r="AC17" i="5"/>
  <c r="AB17" i="5"/>
  <c r="AA17" i="5"/>
  <c r="Z17" i="5"/>
  <c r="Y17" i="5"/>
  <c r="X17" i="5"/>
  <c r="W17" i="5"/>
  <c r="V17" i="5"/>
  <c r="U17" i="5"/>
  <c r="T17" i="5"/>
  <c r="S17" i="5"/>
  <c r="R17" i="5"/>
  <c r="P17" i="5"/>
  <c r="A17" i="5"/>
  <c r="AC16" i="5"/>
  <c r="AB16" i="5"/>
  <c r="AA16" i="5"/>
  <c r="Z16" i="5"/>
  <c r="Y16" i="5"/>
  <c r="X16" i="5"/>
  <c r="W16" i="5"/>
  <c r="V16" i="5"/>
  <c r="U16" i="5"/>
  <c r="T16" i="5"/>
  <c r="S16" i="5"/>
  <c r="R16" i="5"/>
  <c r="P16" i="5"/>
  <c r="A16" i="5"/>
  <c r="AC15" i="5"/>
  <c r="AB15" i="5"/>
  <c r="AA15" i="5"/>
  <c r="Z15" i="5"/>
  <c r="Y15" i="5"/>
  <c r="X15" i="5"/>
  <c r="W15" i="5"/>
  <c r="V15" i="5"/>
  <c r="U15" i="5"/>
  <c r="T15" i="5"/>
  <c r="S15" i="5"/>
  <c r="R15" i="5"/>
  <c r="P15" i="5"/>
  <c r="A15" i="5"/>
  <c r="AC14" i="5"/>
  <c r="AB14" i="5"/>
  <c r="AA14" i="5"/>
  <c r="Z14" i="5"/>
  <c r="Y14" i="5"/>
  <c r="X14" i="5"/>
  <c r="W14" i="5"/>
  <c r="V14" i="5"/>
  <c r="U14" i="5"/>
  <c r="T14" i="5"/>
  <c r="S14" i="5"/>
  <c r="R14" i="5"/>
  <c r="P14" i="5"/>
  <c r="A14" i="5"/>
  <c r="AC13" i="5"/>
  <c r="AB13" i="5"/>
  <c r="AA13" i="5"/>
  <c r="Z13" i="5"/>
  <c r="Y13" i="5"/>
  <c r="X13" i="5"/>
  <c r="W13" i="5"/>
  <c r="V13" i="5"/>
  <c r="U13" i="5"/>
  <c r="T13" i="5"/>
  <c r="S13" i="5"/>
  <c r="R13" i="5"/>
  <c r="P13" i="5"/>
  <c r="A13" i="5"/>
  <c r="AC12" i="5"/>
  <c r="AB12" i="5"/>
  <c r="AA12" i="5"/>
  <c r="Z12" i="5"/>
  <c r="Y12" i="5"/>
  <c r="X12" i="5"/>
  <c r="W12" i="5"/>
  <c r="V12" i="5"/>
  <c r="U12" i="5"/>
  <c r="T12" i="5"/>
  <c r="S12" i="5"/>
  <c r="R12" i="5"/>
  <c r="P12" i="5"/>
  <c r="A12" i="5"/>
  <c r="AC11" i="5"/>
  <c r="AB11" i="5"/>
  <c r="AA11" i="5"/>
  <c r="Z11" i="5"/>
  <c r="Y11" i="5"/>
  <c r="X11" i="5"/>
  <c r="W11" i="5"/>
  <c r="V11" i="5"/>
  <c r="U11" i="5"/>
  <c r="T11" i="5"/>
  <c r="S11" i="5"/>
  <c r="R11" i="5"/>
  <c r="P11" i="5"/>
  <c r="A11" i="5"/>
  <c r="AC10" i="5"/>
  <c r="AB10" i="5"/>
  <c r="AA10" i="5"/>
  <c r="Z10" i="5"/>
  <c r="Y10" i="5"/>
  <c r="X10" i="5"/>
  <c r="W10" i="5"/>
  <c r="V10" i="5"/>
  <c r="U10" i="5"/>
  <c r="T10" i="5"/>
  <c r="S10" i="5"/>
  <c r="R10" i="5"/>
  <c r="P10" i="5"/>
  <c r="A10" i="5"/>
  <c r="AC9" i="5"/>
  <c r="AB9" i="5"/>
  <c r="AA9" i="5"/>
  <c r="Z9" i="5"/>
  <c r="Y9" i="5"/>
  <c r="X9" i="5"/>
  <c r="W9" i="5"/>
  <c r="V9" i="5"/>
  <c r="U9" i="5"/>
  <c r="T9" i="5"/>
  <c r="S9" i="5"/>
  <c r="R9" i="5"/>
  <c r="P9" i="5"/>
  <c r="A9" i="5"/>
  <c r="AC8" i="5"/>
  <c r="AB8" i="5"/>
  <c r="AA8" i="5"/>
  <c r="Z8" i="5"/>
  <c r="Y8" i="5"/>
  <c r="X8" i="5"/>
  <c r="W8" i="5"/>
  <c r="V8" i="5"/>
  <c r="U8" i="5"/>
  <c r="T8" i="5"/>
  <c r="S8" i="5"/>
  <c r="R8" i="5"/>
  <c r="P8" i="5"/>
  <c r="A8" i="5"/>
  <c r="AC7" i="5"/>
  <c r="AB7" i="5"/>
  <c r="AA7" i="5"/>
  <c r="Z7" i="5"/>
  <c r="Y7" i="5"/>
  <c r="X7" i="5"/>
  <c r="W7" i="5"/>
  <c r="V7" i="5"/>
  <c r="U7" i="5"/>
  <c r="T7" i="5"/>
  <c r="S7" i="5"/>
  <c r="R7" i="5"/>
  <c r="P7" i="5"/>
  <c r="A7" i="5"/>
  <c r="O6" i="5"/>
  <c r="N6" i="5"/>
  <c r="M6" i="5"/>
  <c r="L6" i="5"/>
  <c r="K6" i="5"/>
  <c r="F6" i="5"/>
  <c r="E6" i="5"/>
  <c r="D6" i="5"/>
  <c r="D58" i="3"/>
  <c r="D14" i="3"/>
  <c r="C117" i="4"/>
  <c r="O115" i="4"/>
  <c r="N115" i="4"/>
  <c r="M115" i="4"/>
  <c r="L115" i="4"/>
  <c r="K115" i="4"/>
  <c r="J115" i="4"/>
  <c r="I115" i="4"/>
  <c r="H115" i="4"/>
  <c r="G115" i="4"/>
  <c r="F115" i="4"/>
  <c r="E115" i="4"/>
  <c r="C115" i="4" s="1"/>
  <c r="D115" i="4"/>
  <c r="C114" i="4"/>
  <c r="C113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C105" i="4"/>
  <c r="C104" i="4" s="1"/>
  <c r="O104" i="4"/>
  <c r="N104" i="4"/>
  <c r="M104" i="4"/>
  <c r="L104" i="4"/>
  <c r="K104" i="4"/>
  <c r="J104" i="4"/>
  <c r="I104" i="4"/>
  <c r="H104" i="4"/>
  <c r="G104" i="4"/>
  <c r="X104" i="4" s="1"/>
  <c r="F104" i="4"/>
  <c r="E104" i="4"/>
  <c r="D10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C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C102" i="4"/>
  <c r="C101" i="4" s="1"/>
  <c r="O101" i="4"/>
  <c r="N101" i="4"/>
  <c r="M101" i="4"/>
  <c r="L101" i="4"/>
  <c r="K101" i="4"/>
  <c r="J101" i="4"/>
  <c r="I101" i="4"/>
  <c r="H101" i="4"/>
  <c r="G101" i="4"/>
  <c r="F101" i="4"/>
  <c r="E101" i="4"/>
  <c r="D101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C100" i="4"/>
  <c r="C99" i="4" s="1"/>
  <c r="O99" i="4"/>
  <c r="N99" i="4"/>
  <c r="M99" i="4"/>
  <c r="L99" i="4"/>
  <c r="K99" i="4"/>
  <c r="J99" i="4"/>
  <c r="I99" i="4"/>
  <c r="H99" i="4"/>
  <c r="G99" i="4"/>
  <c r="F99" i="4"/>
  <c r="E99" i="4"/>
  <c r="D99" i="4"/>
  <c r="AB98" i="4"/>
  <c r="AA98" i="4"/>
  <c r="Z98" i="4"/>
  <c r="Y98" i="4"/>
  <c r="X98" i="4"/>
  <c r="W98" i="4"/>
  <c r="V98" i="4"/>
  <c r="U98" i="4"/>
  <c r="T98" i="4"/>
  <c r="S98" i="4"/>
  <c r="R98" i="4"/>
  <c r="Q98" i="4"/>
  <c r="C98" i="4"/>
  <c r="D56" i="3" s="1"/>
  <c r="O97" i="4"/>
  <c r="N97" i="4"/>
  <c r="M97" i="4"/>
  <c r="L97" i="4"/>
  <c r="K97" i="4"/>
  <c r="J97" i="4"/>
  <c r="J96" i="4" s="1"/>
  <c r="I97" i="4"/>
  <c r="H97" i="4"/>
  <c r="G97" i="4"/>
  <c r="F97" i="4"/>
  <c r="E97" i="4"/>
  <c r="D97" i="4"/>
  <c r="AB95" i="4"/>
  <c r="AA95" i="4"/>
  <c r="Z95" i="4"/>
  <c r="Y95" i="4"/>
  <c r="X95" i="4"/>
  <c r="W95" i="4"/>
  <c r="V95" i="4"/>
  <c r="U95" i="4"/>
  <c r="T95" i="4"/>
  <c r="S95" i="4"/>
  <c r="R95" i="4"/>
  <c r="Q95" i="4"/>
  <c r="C95" i="4"/>
  <c r="S94" i="4"/>
  <c r="R94" i="4"/>
  <c r="Q94" i="4"/>
  <c r="AB93" i="4"/>
  <c r="AA93" i="4"/>
  <c r="Z93" i="4"/>
  <c r="Y93" i="4"/>
  <c r="X93" i="4"/>
  <c r="W93" i="4"/>
  <c r="V93" i="4"/>
  <c r="U93" i="4"/>
  <c r="T93" i="4"/>
  <c r="S93" i="4"/>
  <c r="R93" i="4"/>
  <c r="Q93" i="4"/>
  <c r="C93" i="4"/>
  <c r="AA92" i="4"/>
  <c r="X92" i="4"/>
  <c r="S92" i="4"/>
  <c r="Q92" i="4"/>
  <c r="W92" i="4"/>
  <c r="Z92" i="4"/>
  <c r="C92" i="4"/>
  <c r="D53" i="3" s="1"/>
  <c r="AB91" i="4"/>
  <c r="AA91" i="4"/>
  <c r="Z91" i="4"/>
  <c r="Y91" i="4"/>
  <c r="X91" i="4"/>
  <c r="W91" i="4"/>
  <c r="V91" i="4"/>
  <c r="U91" i="4"/>
  <c r="T91" i="4"/>
  <c r="S91" i="4"/>
  <c r="R91" i="4"/>
  <c r="Q91" i="4"/>
  <c r="C91" i="4"/>
  <c r="D52" i="3" s="1"/>
  <c r="AB90" i="4"/>
  <c r="AA90" i="4"/>
  <c r="Z90" i="4"/>
  <c r="Y90" i="4"/>
  <c r="X90" i="4"/>
  <c r="W90" i="4"/>
  <c r="V90" i="4"/>
  <c r="U90" i="4"/>
  <c r="T90" i="4"/>
  <c r="S90" i="4"/>
  <c r="R90" i="4"/>
  <c r="Q90" i="4"/>
  <c r="C90" i="4"/>
  <c r="AB89" i="4"/>
  <c r="AA89" i="4"/>
  <c r="Z89" i="4"/>
  <c r="Y89" i="4"/>
  <c r="X89" i="4"/>
  <c r="W89" i="4"/>
  <c r="V89" i="4"/>
  <c r="U89" i="4"/>
  <c r="T89" i="4"/>
  <c r="S89" i="4"/>
  <c r="R89" i="4"/>
  <c r="Q89" i="4"/>
  <c r="C89" i="4"/>
  <c r="O88" i="4"/>
  <c r="N88" i="4"/>
  <c r="M88" i="4"/>
  <c r="L88" i="4"/>
  <c r="K88" i="4"/>
  <c r="J88" i="4"/>
  <c r="I88" i="4"/>
  <c r="F88" i="4"/>
  <c r="D88" i="4"/>
  <c r="AB87" i="4"/>
  <c r="AA87" i="4"/>
  <c r="Z87" i="4"/>
  <c r="Y87" i="4"/>
  <c r="X87" i="4"/>
  <c r="W87" i="4"/>
  <c r="V87" i="4"/>
  <c r="U87" i="4"/>
  <c r="T87" i="4"/>
  <c r="S87" i="4"/>
  <c r="R87" i="4"/>
  <c r="Q87" i="4"/>
  <c r="C87" i="4"/>
  <c r="AB86" i="4"/>
  <c r="AA86" i="4"/>
  <c r="Z86" i="4"/>
  <c r="Y86" i="4"/>
  <c r="X86" i="4"/>
  <c r="W86" i="4"/>
  <c r="V86" i="4"/>
  <c r="U86" i="4"/>
  <c r="T86" i="4"/>
  <c r="S86" i="4"/>
  <c r="R86" i="4"/>
  <c r="Q86" i="4"/>
  <c r="C86" i="4"/>
  <c r="S85" i="4"/>
  <c r="R85" i="4"/>
  <c r="Q85" i="4"/>
  <c r="AB84" i="4"/>
  <c r="AA84" i="4"/>
  <c r="Z84" i="4"/>
  <c r="Y84" i="4"/>
  <c r="X84" i="4"/>
  <c r="W84" i="4"/>
  <c r="V84" i="4"/>
  <c r="U84" i="4"/>
  <c r="T84" i="4"/>
  <c r="S84" i="4"/>
  <c r="R84" i="4"/>
  <c r="Q84" i="4"/>
  <c r="C84" i="4"/>
  <c r="D49" i="3" s="1"/>
  <c r="AB83" i="4"/>
  <c r="AA83" i="4"/>
  <c r="Z83" i="4"/>
  <c r="Y83" i="4"/>
  <c r="X83" i="4"/>
  <c r="W83" i="4"/>
  <c r="V83" i="4"/>
  <c r="U83" i="4"/>
  <c r="T83" i="4"/>
  <c r="S83" i="4"/>
  <c r="R83" i="4"/>
  <c r="Q83" i="4"/>
  <c r="C83" i="4"/>
  <c r="D48" i="3" s="1"/>
  <c r="O82" i="4"/>
  <c r="N82" i="4"/>
  <c r="M82" i="4"/>
  <c r="L82" i="4"/>
  <c r="K82" i="4"/>
  <c r="J82" i="4"/>
  <c r="I82" i="4"/>
  <c r="H82" i="4"/>
  <c r="E82" i="4"/>
  <c r="D82" i="4"/>
  <c r="AB81" i="4"/>
  <c r="AA81" i="4"/>
  <c r="Z81" i="4"/>
  <c r="Y81" i="4"/>
  <c r="X81" i="4"/>
  <c r="W81" i="4"/>
  <c r="V81" i="4"/>
  <c r="U81" i="4"/>
  <c r="T81" i="4"/>
  <c r="S81" i="4"/>
  <c r="R81" i="4"/>
  <c r="Q81" i="4"/>
  <c r="C81" i="4"/>
  <c r="D47" i="3" s="1"/>
  <c r="AB80" i="4"/>
  <c r="AA80" i="4"/>
  <c r="Z80" i="4"/>
  <c r="Y80" i="4"/>
  <c r="X80" i="4"/>
  <c r="W80" i="4"/>
  <c r="V80" i="4"/>
  <c r="U80" i="4"/>
  <c r="T80" i="4"/>
  <c r="S80" i="4"/>
  <c r="R80" i="4"/>
  <c r="Q80" i="4"/>
  <c r="C80" i="4"/>
  <c r="O79" i="4"/>
  <c r="N79" i="4"/>
  <c r="M79" i="4"/>
  <c r="L79" i="4"/>
  <c r="K79" i="4"/>
  <c r="J79" i="4"/>
  <c r="I79" i="4"/>
  <c r="H79" i="4"/>
  <c r="G79" i="4"/>
  <c r="F79" i="4"/>
  <c r="E79" i="4"/>
  <c r="D79" i="4"/>
  <c r="AB78" i="4"/>
  <c r="AA78" i="4"/>
  <c r="Z78" i="4"/>
  <c r="Y78" i="4"/>
  <c r="X78" i="4"/>
  <c r="W78" i="4"/>
  <c r="V78" i="4"/>
  <c r="U78" i="4"/>
  <c r="T78" i="4"/>
  <c r="S78" i="4"/>
  <c r="R78" i="4"/>
  <c r="Q78" i="4"/>
  <c r="C78" i="4"/>
  <c r="D46" i="3" s="1"/>
  <c r="AB77" i="4"/>
  <c r="AA77" i="4"/>
  <c r="Z77" i="4"/>
  <c r="Y77" i="4"/>
  <c r="X77" i="4"/>
  <c r="W77" i="4"/>
  <c r="V77" i="4"/>
  <c r="U77" i="4"/>
  <c r="T77" i="4"/>
  <c r="S77" i="4"/>
  <c r="R77" i="4"/>
  <c r="Q77" i="4"/>
  <c r="C77" i="4"/>
  <c r="D45" i="3" s="1"/>
  <c r="O76" i="4"/>
  <c r="N76" i="4"/>
  <c r="M76" i="4"/>
  <c r="L76" i="4"/>
  <c r="K76" i="4"/>
  <c r="J76" i="4"/>
  <c r="I76" i="4"/>
  <c r="H76" i="4"/>
  <c r="G76" i="4"/>
  <c r="F76" i="4"/>
  <c r="E76" i="4"/>
  <c r="D76" i="4"/>
  <c r="AB75" i="4"/>
  <c r="AA75" i="4"/>
  <c r="Z75" i="4"/>
  <c r="Y75" i="4"/>
  <c r="X75" i="4"/>
  <c r="W75" i="4"/>
  <c r="V75" i="4"/>
  <c r="U75" i="4"/>
  <c r="T75" i="4"/>
  <c r="S75" i="4"/>
  <c r="R75" i="4"/>
  <c r="Q75" i="4"/>
  <c r="C75" i="4"/>
  <c r="D44" i="3" s="1"/>
  <c r="AB74" i="4"/>
  <c r="AA74" i="4"/>
  <c r="Z74" i="4"/>
  <c r="Y74" i="4"/>
  <c r="X74" i="4"/>
  <c r="W74" i="4"/>
  <c r="V74" i="4"/>
  <c r="U74" i="4"/>
  <c r="T74" i="4"/>
  <c r="S74" i="4"/>
  <c r="R74" i="4"/>
  <c r="Q74" i="4"/>
  <c r="C74" i="4"/>
  <c r="D43" i="3" s="1"/>
  <c r="O73" i="4"/>
  <c r="N73" i="4"/>
  <c r="M73" i="4"/>
  <c r="L73" i="4"/>
  <c r="K73" i="4"/>
  <c r="J73" i="4"/>
  <c r="I73" i="4"/>
  <c r="H73" i="4"/>
  <c r="G73" i="4"/>
  <c r="F73" i="4"/>
  <c r="E73" i="4"/>
  <c r="R73" i="4" s="1"/>
  <c r="D73" i="4"/>
  <c r="AB72" i="4"/>
  <c r="AA72" i="4"/>
  <c r="Z72" i="4"/>
  <c r="Y72" i="4"/>
  <c r="X72" i="4"/>
  <c r="W72" i="4"/>
  <c r="V72" i="4"/>
  <c r="U72" i="4"/>
  <c r="T72" i="4"/>
  <c r="S72" i="4"/>
  <c r="R72" i="4"/>
  <c r="Q72" i="4"/>
  <c r="C72" i="4"/>
  <c r="C71" i="4" s="1"/>
  <c r="O71" i="4"/>
  <c r="N71" i="4"/>
  <c r="M71" i="4"/>
  <c r="L71" i="4"/>
  <c r="K71" i="4"/>
  <c r="K67" i="4" s="1"/>
  <c r="J71" i="4"/>
  <c r="I71" i="4"/>
  <c r="H71" i="4"/>
  <c r="G71" i="4"/>
  <c r="F71" i="4"/>
  <c r="E71" i="4"/>
  <c r="D71" i="4"/>
  <c r="AB70" i="4"/>
  <c r="AA70" i="4"/>
  <c r="Z70" i="4"/>
  <c r="Y70" i="4"/>
  <c r="X70" i="4"/>
  <c r="W70" i="4"/>
  <c r="V70" i="4"/>
  <c r="U70" i="4"/>
  <c r="T70" i="4"/>
  <c r="S70" i="4"/>
  <c r="R70" i="4"/>
  <c r="Q70" i="4"/>
  <c r="C70" i="4"/>
  <c r="D41" i="3" s="1"/>
  <c r="AB69" i="4"/>
  <c r="AA69" i="4"/>
  <c r="Z69" i="4"/>
  <c r="Y69" i="4"/>
  <c r="X69" i="4"/>
  <c r="W69" i="4"/>
  <c r="V69" i="4"/>
  <c r="U69" i="4"/>
  <c r="T69" i="4"/>
  <c r="S69" i="4"/>
  <c r="R69" i="4"/>
  <c r="Q69" i="4"/>
  <c r="C69" i="4"/>
  <c r="D40" i="3" s="1"/>
  <c r="O68" i="4"/>
  <c r="O67" i="4" s="1"/>
  <c r="N68" i="4"/>
  <c r="M68" i="4"/>
  <c r="L68" i="4"/>
  <c r="K68" i="4"/>
  <c r="J68" i="4"/>
  <c r="I68" i="4"/>
  <c r="H68" i="4"/>
  <c r="G68" i="4"/>
  <c r="F68" i="4"/>
  <c r="E68" i="4"/>
  <c r="D68" i="4"/>
  <c r="AB66" i="4"/>
  <c r="AA66" i="4"/>
  <c r="Z66" i="4"/>
  <c r="Y66" i="4"/>
  <c r="X66" i="4"/>
  <c r="W66" i="4"/>
  <c r="V66" i="4"/>
  <c r="U66" i="4"/>
  <c r="T66" i="4"/>
  <c r="S66" i="4"/>
  <c r="R66" i="4"/>
  <c r="Q66" i="4"/>
  <c r="C66" i="4"/>
  <c r="AB65" i="4"/>
  <c r="AA65" i="4"/>
  <c r="Z65" i="4"/>
  <c r="Y65" i="4"/>
  <c r="X65" i="4"/>
  <c r="W65" i="4"/>
  <c r="V65" i="4"/>
  <c r="U65" i="4"/>
  <c r="T65" i="4"/>
  <c r="S65" i="4"/>
  <c r="R65" i="4"/>
  <c r="Q65" i="4"/>
  <c r="C65" i="4"/>
  <c r="AB64" i="4"/>
  <c r="AA64" i="4"/>
  <c r="Z64" i="4"/>
  <c r="Y64" i="4"/>
  <c r="X64" i="4"/>
  <c r="W64" i="4"/>
  <c r="V64" i="4"/>
  <c r="U64" i="4"/>
  <c r="T64" i="4"/>
  <c r="S64" i="4"/>
  <c r="R64" i="4"/>
  <c r="Q64" i="4"/>
  <c r="C64" i="4"/>
  <c r="D38" i="3" s="1"/>
  <c r="AB63" i="4"/>
  <c r="AA63" i="4"/>
  <c r="Z63" i="4"/>
  <c r="Y63" i="4"/>
  <c r="X63" i="4"/>
  <c r="W63" i="4"/>
  <c r="V63" i="4"/>
  <c r="U63" i="4"/>
  <c r="T63" i="4"/>
  <c r="S63" i="4"/>
  <c r="R63" i="4"/>
  <c r="Q63" i="4"/>
  <c r="C63" i="4"/>
  <c r="D37" i="3" s="1"/>
  <c r="AB62" i="4"/>
  <c r="AA62" i="4"/>
  <c r="Z62" i="4"/>
  <c r="Y62" i="4"/>
  <c r="X62" i="4"/>
  <c r="W62" i="4"/>
  <c r="V62" i="4"/>
  <c r="U62" i="4"/>
  <c r="T62" i="4"/>
  <c r="S62" i="4"/>
  <c r="R62" i="4"/>
  <c r="Q62" i="4"/>
  <c r="C62" i="4"/>
  <c r="O61" i="4"/>
  <c r="N61" i="4"/>
  <c r="M61" i="4"/>
  <c r="L61" i="4"/>
  <c r="K61" i="4"/>
  <c r="J61" i="4"/>
  <c r="I61" i="4"/>
  <c r="H61" i="4"/>
  <c r="G61" i="4"/>
  <c r="F61" i="4"/>
  <c r="E61" i="4"/>
  <c r="R61" i="4" s="1"/>
  <c r="D61" i="4"/>
  <c r="AB60" i="4"/>
  <c r="AA60" i="4"/>
  <c r="Z60" i="4"/>
  <c r="Y60" i="4"/>
  <c r="X60" i="4"/>
  <c r="W60" i="4"/>
  <c r="V60" i="4"/>
  <c r="U60" i="4"/>
  <c r="T60" i="4"/>
  <c r="S60" i="4"/>
  <c r="R60" i="4"/>
  <c r="Q60" i="4"/>
  <c r="C60" i="4"/>
  <c r="AB59" i="4"/>
  <c r="AA59" i="4"/>
  <c r="Z59" i="4"/>
  <c r="Y59" i="4"/>
  <c r="X59" i="4"/>
  <c r="W59" i="4"/>
  <c r="V59" i="4"/>
  <c r="U59" i="4"/>
  <c r="T59" i="4"/>
  <c r="S59" i="4"/>
  <c r="R59" i="4"/>
  <c r="Q59" i="4"/>
  <c r="C59" i="4"/>
  <c r="AB58" i="4"/>
  <c r="AA58" i="4"/>
  <c r="Z58" i="4"/>
  <c r="Y58" i="4"/>
  <c r="X58" i="4"/>
  <c r="W58" i="4"/>
  <c r="V58" i="4"/>
  <c r="U58" i="4"/>
  <c r="T58" i="4"/>
  <c r="S58" i="4"/>
  <c r="R58" i="4"/>
  <c r="Q58" i="4"/>
  <c r="C58" i="4"/>
  <c r="O57" i="4"/>
  <c r="N57" i="4"/>
  <c r="M57" i="4"/>
  <c r="L57" i="4"/>
  <c r="K57" i="4"/>
  <c r="J57" i="4"/>
  <c r="I57" i="4"/>
  <c r="H57" i="4"/>
  <c r="G57" i="4"/>
  <c r="F57" i="4"/>
  <c r="E57" i="4"/>
  <c r="D57" i="4"/>
  <c r="AB56" i="4"/>
  <c r="AA56" i="4"/>
  <c r="Z56" i="4"/>
  <c r="Y56" i="4"/>
  <c r="X56" i="4"/>
  <c r="W56" i="4"/>
  <c r="V56" i="4"/>
  <c r="U56" i="4"/>
  <c r="T56" i="4"/>
  <c r="S56" i="4"/>
  <c r="R56" i="4"/>
  <c r="Q56" i="4"/>
  <c r="C56" i="4"/>
  <c r="AB55" i="4"/>
  <c r="AA55" i="4"/>
  <c r="Z55" i="4"/>
  <c r="Y55" i="4"/>
  <c r="X55" i="4"/>
  <c r="W55" i="4"/>
  <c r="V55" i="4"/>
  <c r="U55" i="4"/>
  <c r="T55" i="4"/>
  <c r="S55" i="4"/>
  <c r="R55" i="4"/>
  <c r="Q55" i="4"/>
  <c r="C55" i="4"/>
  <c r="O54" i="4"/>
  <c r="N54" i="4"/>
  <c r="M54" i="4"/>
  <c r="L54" i="4"/>
  <c r="K54" i="4"/>
  <c r="J54" i="4"/>
  <c r="I54" i="4"/>
  <c r="H54" i="4"/>
  <c r="G54" i="4"/>
  <c r="F54" i="4"/>
  <c r="E54" i="4"/>
  <c r="D54" i="4"/>
  <c r="S53" i="4"/>
  <c r="R53" i="4"/>
  <c r="Q53" i="4"/>
  <c r="G48" i="4"/>
  <c r="AB52" i="4"/>
  <c r="AA52" i="4"/>
  <c r="Z52" i="4"/>
  <c r="Y52" i="4"/>
  <c r="X52" i="4"/>
  <c r="W52" i="4"/>
  <c r="V52" i="4"/>
  <c r="U52" i="4"/>
  <c r="T52" i="4"/>
  <c r="S52" i="4"/>
  <c r="R52" i="4"/>
  <c r="Q52" i="4"/>
  <c r="C52" i="4"/>
  <c r="AB51" i="4"/>
  <c r="Y51" i="4"/>
  <c r="X51" i="4"/>
  <c r="V51" i="4"/>
  <c r="T51" i="4"/>
  <c r="R51" i="4"/>
  <c r="Q51" i="4"/>
  <c r="AB50" i="4"/>
  <c r="AA50" i="4"/>
  <c r="Z50" i="4"/>
  <c r="Y50" i="4"/>
  <c r="X50" i="4"/>
  <c r="W50" i="4"/>
  <c r="V50" i="4"/>
  <c r="U50" i="4"/>
  <c r="T50" i="4"/>
  <c r="S50" i="4"/>
  <c r="R50" i="4"/>
  <c r="Q50" i="4"/>
  <c r="C50" i="4"/>
  <c r="D32" i="3" s="1"/>
  <c r="AB49" i="4"/>
  <c r="AA49" i="4"/>
  <c r="Z49" i="4"/>
  <c r="Y49" i="4"/>
  <c r="X49" i="4"/>
  <c r="W49" i="4"/>
  <c r="V49" i="4"/>
  <c r="U49" i="4"/>
  <c r="T49" i="4"/>
  <c r="S49" i="4"/>
  <c r="R49" i="4"/>
  <c r="Q49" i="4"/>
  <c r="C49" i="4"/>
  <c r="D31" i="3" s="1"/>
  <c r="O48" i="4"/>
  <c r="N48" i="4"/>
  <c r="M48" i="4"/>
  <c r="L48" i="4"/>
  <c r="K48" i="4"/>
  <c r="J48" i="4"/>
  <c r="I48" i="4"/>
  <c r="H48" i="4"/>
  <c r="E48" i="4"/>
  <c r="D48" i="4"/>
  <c r="AB47" i="4"/>
  <c r="AA47" i="4"/>
  <c r="Z47" i="4"/>
  <c r="Y47" i="4"/>
  <c r="X47" i="4"/>
  <c r="W47" i="4"/>
  <c r="V47" i="4"/>
  <c r="U47" i="4"/>
  <c r="T47" i="4"/>
  <c r="S47" i="4"/>
  <c r="R47" i="4"/>
  <c r="Q47" i="4"/>
  <c r="C47" i="4"/>
  <c r="D30" i="3" s="1"/>
  <c r="AB46" i="4"/>
  <c r="AA46" i="4"/>
  <c r="Z46" i="4"/>
  <c r="Y46" i="4"/>
  <c r="X46" i="4"/>
  <c r="W46" i="4"/>
  <c r="V46" i="4"/>
  <c r="U46" i="4"/>
  <c r="T46" i="4"/>
  <c r="S46" i="4"/>
  <c r="R46" i="4"/>
  <c r="Q46" i="4"/>
  <c r="C46" i="4"/>
  <c r="O45" i="4"/>
  <c r="N45" i="4"/>
  <c r="M45" i="4"/>
  <c r="L45" i="4"/>
  <c r="K45" i="4"/>
  <c r="J45" i="4"/>
  <c r="I45" i="4"/>
  <c r="H45" i="4"/>
  <c r="G45" i="4"/>
  <c r="F45" i="4"/>
  <c r="E45" i="4"/>
  <c r="D45" i="4"/>
  <c r="AB44" i="4"/>
  <c r="AA44" i="4"/>
  <c r="Z44" i="4"/>
  <c r="Y44" i="4"/>
  <c r="X44" i="4"/>
  <c r="W44" i="4"/>
  <c r="V44" i="4"/>
  <c r="U44" i="4"/>
  <c r="T44" i="4"/>
  <c r="S44" i="4"/>
  <c r="R44" i="4"/>
  <c r="Q44" i="4"/>
  <c r="C44" i="4"/>
  <c r="AB43" i="4"/>
  <c r="AA43" i="4"/>
  <c r="Z43" i="4"/>
  <c r="Y43" i="4"/>
  <c r="X43" i="4"/>
  <c r="W43" i="4"/>
  <c r="V43" i="4"/>
  <c r="U43" i="4"/>
  <c r="T43" i="4"/>
  <c r="S43" i="4"/>
  <c r="R43" i="4"/>
  <c r="Q43" i="4"/>
  <c r="C43" i="4"/>
  <c r="D28" i="3" s="1"/>
  <c r="Q42" i="4"/>
  <c r="O41" i="4"/>
  <c r="N41" i="4"/>
  <c r="M41" i="4"/>
  <c r="L41" i="4"/>
  <c r="K41" i="4"/>
  <c r="J41" i="4"/>
  <c r="I41" i="4"/>
  <c r="H41" i="4"/>
  <c r="G41" i="4"/>
  <c r="F41" i="4"/>
  <c r="D41" i="4"/>
  <c r="Q40" i="4"/>
  <c r="G38" i="4"/>
  <c r="X40" i="4"/>
  <c r="AB39" i="4"/>
  <c r="AA39" i="4"/>
  <c r="Z39" i="4"/>
  <c r="Y39" i="4"/>
  <c r="X39" i="4"/>
  <c r="W39" i="4"/>
  <c r="V39" i="4"/>
  <c r="U39" i="4"/>
  <c r="T39" i="4"/>
  <c r="S39" i="4"/>
  <c r="R39" i="4"/>
  <c r="Q39" i="4"/>
  <c r="C39" i="4"/>
  <c r="O38" i="4"/>
  <c r="N38" i="4"/>
  <c r="M38" i="4"/>
  <c r="L38" i="4"/>
  <c r="K38" i="4"/>
  <c r="J38" i="4"/>
  <c r="I38" i="4"/>
  <c r="H38" i="4"/>
  <c r="E38" i="4"/>
  <c r="D38" i="4"/>
  <c r="Q38" i="4" s="1"/>
  <c r="AB37" i="4"/>
  <c r="AA37" i="4"/>
  <c r="Z37" i="4"/>
  <c r="Y37" i="4"/>
  <c r="X37" i="4"/>
  <c r="W37" i="4"/>
  <c r="V37" i="4"/>
  <c r="U37" i="4"/>
  <c r="T37" i="4"/>
  <c r="S37" i="4"/>
  <c r="R37" i="4"/>
  <c r="Q37" i="4"/>
  <c r="C37" i="4"/>
  <c r="D26" i="3" s="1"/>
  <c r="AB36" i="4"/>
  <c r="AA36" i="4"/>
  <c r="Z36" i="4"/>
  <c r="Y36" i="4"/>
  <c r="X36" i="4"/>
  <c r="W36" i="4"/>
  <c r="V36" i="4"/>
  <c r="U36" i="4"/>
  <c r="T36" i="4"/>
  <c r="S36" i="4"/>
  <c r="R36" i="4"/>
  <c r="Q36" i="4"/>
  <c r="C36" i="4"/>
  <c r="D25" i="3" s="1"/>
  <c r="AB35" i="4"/>
  <c r="AA35" i="4"/>
  <c r="Z35" i="4"/>
  <c r="Y35" i="4"/>
  <c r="X35" i="4"/>
  <c r="W35" i="4"/>
  <c r="V35" i="4"/>
  <c r="U35" i="4"/>
  <c r="T35" i="4"/>
  <c r="S35" i="4"/>
  <c r="R35" i="4"/>
  <c r="Q35" i="4"/>
  <c r="C35" i="4"/>
  <c r="AB34" i="4"/>
  <c r="AA34" i="4"/>
  <c r="Z34" i="4"/>
  <c r="Y34" i="4"/>
  <c r="X34" i="4"/>
  <c r="W34" i="4"/>
  <c r="V34" i="4"/>
  <c r="U34" i="4"/>
  <c r="T34" i="4"/>
  <c r="S34" i="4"/>
  <c r="R34" i="4"/>
  <c r="Q34" i="4"/>
  <c r="C34" i="4"/>
  <c r="C33" i="4" s="1"/>
  <c r="O33" i="4"/>
  <c r="N33" i="4"/>
  <c r="M33" i="4"/>
  <c r="L33" i="4"/>
  <c r="K33" i="4"/>
  <c r="J33" i="4"/>
  <c r="I33" i="4"/>
  <c r="H33" i="4"/>
  <c r="G33" i="4"/>
  <c r="F33" i="4"/>
  <c r="E33" i="4"/>
  <c r="D33" i="4"/>
  <c r="AB32" i="4"/>
  <c r="AA32" i="4"/>
  <c r="Z32" i="4"/>
  <c r="Y32" i="4"/>
  <c r="X32" i="4"/>
  <c r="W32" i="4"/>
  <c r="V32" i="4"/>
  <c r="U32" i="4"/>
  <c r="T32" i="4"/>
  <c r="S32" i="4"/>
  <c r="R32" i="4"/>
  <c r="Q32" i="4"/>
  <c r="C32" i="4"/>
  <c r="D24" i="3" s="1"/>
  <c r="O31" i="4"/>
  <c r="N31" i="4"/>
  <c r="M31" i="4"/>
  <c r="L31" i="4"/>
  <c r="K31" i="4"/>
  <c r="J31" i="4"/>
  <c r="I31" i="4"/>
  <c r="H31" i="4"/>
  <c r="G31" i="4"/>
  <c r="F31" i="4"/>
  <c r="E31" i="4"/>
  <c r="D31" i="4"/>
  <c r="T31" i="4" s="1"/>
  <c r="AB29" i="4"/>
  <c r="AA29" i="4"/>
  <c r="Z29" i="4"/>
  <c r="Y29" i="4"/>
  <c r="X29" i="4"/>
  <c r="W29" i="4"/>
  <c r="V29" i="4"/>
  <c r="U29" i="4"/>
  <c r="T29" i="4"/>
  <c r="S29" i="4"/>
  <c r="R29" i="4"/>
  <c r="Q29" i="4"/>
  <c r="C29" i="4"/>
  <c r="D22" i="3" s="1"/>
  <c r="AB28" i="4"/>
  <c r="AA28" i="4"/>
  <c r="Z28" i="4"/>
  <c r="Y28" i="4"/>
  <c r="X28" i="4"/>
  <c r="W28" i="4"/>
  <c r="V28" i="4"/>
  <c r="U28" i="4"/>
  <c r="T28" i="4"/>
  <c r="S28" i="4"/>
  <c r="R28" i="4"/>
  <c r="Q28" i="4"/>
  <c r="C28" i="4"/>
  <c r="AB27" i="4"/>
  <c r="AA27" i="4"/>
  <c r="Z27" i="4"/>
  <c r="Y27" i="4"/>
  <c r="X27" i="4"/>
  <c r="W27" i="4"/>
  <c r="V27" i="4"/>
  <c r="U27" i="4"/>
  <c r="T27" i="4"/>
  <c r="S27" i="4"/>
  <c r="R27" i="4"/>
  <c r="Q27" i="4"/>
  <c r="C27" i="4"/>
  <c r="D21" i="3" s="1"/>
  <c r="AB26" i="4"/>
  <c r="AA26" i="4"/>
  <c r="Z26" i="4"/>
  <c r="Y26" i="4"/>
  <c r="X26" i="4"/>
  <c r="W26" i="4"/>
  <c r="V26" i="4"/>
  <c r="U26" i="4"/>
  <c r="T26" i="4"/>
  <c r="S26" i="4"/>
  <c r="R26" i="4"/>
  <c r="Q26" i="4"/>
  <c r="C26" i="4"/>
  <c r="AA25" i="4"/>
  <c r="Z25" i="4"/>
  <c r="Y25" i="4"/>
  <c r="X25" i="4"/>
  <c r="W25" i="4"/>
  <c r="V25" i="4"/>
  <c r="U25" i="4"/>
  <c r="T25" i="4"/>
  <c r="S25" i="4"/>
  <c r="R25" i="4"/>
  <c r="Q25" i="4"/>
  <c r="AB25" i="4"/>
  <c r="C25" i="4"/>
  <c r="D20" i="3" s="1"/>
  <c r="O24" i="4"/>
  <c r="N24" i="4"/>
  <c r="M24" i="4"/>
  <c r="L24" i="4"/>
  <c r="K24" i="4"/>
  <c r="J24" i="4"/>
  <c r="I24" i="4"/>
  <c r="H24" i="4"/>
  <c r="G24" i="4"/>
  <c r="F24" i="4"/>
  <c r="E24" i="4"/>
  <c r="D24" i="4"/>
  <c r="AB23" i="4"/>
  <c r="AA23" i="4"/>
  <c r="Z23" i="4"/>
  <c r="Y23" i="4"/>
  <c r="X23" i="4"/>
  <c r="W23" i="4"/>
  <c r="V23" i="4"/>
  <c r="U23" i="4"/>
  <c r="T23" i="4"/>
  <c r="S23" i="4"/>
  <c r="R23" i="4"/>
  <c r="Q23" i="4"/>
  <c r="C23" i="4"/>
  <c r="D19" i="3" s="1"/>
  <c r="AB22" i="4"/>
  <c r="AA22" i="4"/>
  <c r="Z22" i="4"/>
  <c r="Y22" i="4"/>
  <c r="X22" i="4"/>
  <c r="W22" i="4"/>
  <c r="V22" i="4"/>
  <c r="U22" i="4"/>
  <c r="T22" i="4"/>
  <c r="S22" i="4"/>
  <c r="R22" i="4"/>
  <c r="Q22" i="4"/>
  <c r="C22" i="4"/>
  <c r="D18" i="3" s="1"/>
  <c r="AB21" i="4"/>
  <c r="AA21" i="4"/>
  <c r="Z21" i="4"/>
  <c r="Y21" i="4"/>
  <c r="X21" i="4"/>
  <c r="W21" i="4"/>
  <c r="V21" i="4"/>
  <c r="U21" i="4"/>
  <c r="T21" i="4"/>
  <c r="S21" i="4"/>
  <c r="R21" i="4"/>
  <c r="Q21" i="4"/>
  <c r="C21" i="4"/>
  <c r="D17" i="3" s="1"/>
  <c r="AB20" i="4"/>
  <c r="AA20" i="4"/>
  <c r="Z20" i="4"/>
  <c r="Y20" i="4"/>
  <c r="X20" i="4"/>
  <c r="W20" i="4"/>
  <c r="V20" i="4"/>
  <c r="U20" i="4"/>
  <c r="T20" i="4"/>
  <c r="S20" i="4"/>
  <c r="R20" i="4"/>
  <c r="Q20" i="4"/>
  <c r="C20" i="4"/>
  <c r="O19" i="4"/>
  <c r="N19" i="4"/>
  <c r="M19" i="4"/>
  <c r="L19" i="4"/>
  <c r="K19" i="4"/>
  <c r="J19" i="4"/>
  <c r="I19" i="4"/>
  <c r="I12" i="4" s="1"/>
  <c r="H19" i="4"/>
  <c r="G19" i="4"/>
  <c r="F19" i="4"/>
  <c r="E19" i="4"/>
  <c r="D19" i="4"/>
  <c r="AB18" i="4"/>
  <c r="AA18" i="4"/>
  <c r="Z18" i="4"/>
  <c r="Y18" i="4"/>
  <c r="X18" i="4"/>
  <c r="W18" i="4"/>
  <c r="V18" i="4"/>
  <c r="U18" i="4"/>
  <c r="T18" i="4"/>
  <c r="S18" i="4"/>
  <c r="R18" i="4"/>
  <c r="Q18" i="4"/>
  <c r="C18" i="4"/>
  <c r="D15" i="3" s="1"/>
  <c r="AB17" i="4"/>
  <c r="AA17" i="4"/>
  <c r="Z17" i="4"/>
  <c r="Y17" i="4"/>
  <c r="X17" i="4"/>
  <c r="W17" i="4"/>
  <c r="V17" i="4"/>
  <c r="U17" i="4"/>
  <c r="T17" i="4"/>
  <c r="S17" i="4"/>
  <c r="R17" i="4"/>
  <c r="Q17" i="4"/>
  <c r="C17" i="4"/>
  <c r="AB16" i="4"/>
  <c r="AA16" i="4"/>
  <c r="Z16" i="4"/>
  <c r="Y16" i="4"/>
  <c r="X16" i="4"/>
  <c r="W16" i="4"/>
  <c r="V16" i="4"/>
  <c r="U16" i="4"/>
  <c r="T16" i="4"/>
  <c r="S16" i="4"/>
  <c r="R16" i="4"/>
  <c r="Q16" i="4"/>
  <c r="C16" i="4"/>
  <c r="D13" i="3" s="1"/>
  <c r="AB15" i="4"/>
  <c r="AA15" i="4"/>
  <c r="Z15" i="4"/>
  <c r="Y15" i="4"/>
  <c r="X15" i="4"/>
  <c r="W15" i="4"/>
  <c r="V15" i="4"/>
  <c r="U15" i="4"/>
  <c r="T15" i="4"/>
  <c r="S15" i="4"/>
  <c r="R15" i="4"/>
  <c r="Q15" i="4"/>
  <c r="C15" i="4"/>
  <c r="D12" i="3" s="1"/>
  <c r="AB14" i="4"/>
  <c r="AA14" i="4"/>
  <c r="Z14" i="4"/>
  <c r="Y14" i="4"/>
  <c r="X14" i="4"/>
  <c r="W14" i="4"/>
  <c r="V14" i="4"/>
  <c r="U14" i="4"/>
  <c r="T14" i="4"/>
  <c r="S14" i="4"/>
  <c r="R14" i="4"/>
  <c r="Q14" i="4"/>
  <c r="C14" i="4"/>
  <c r="D11" i="3" s="1"/>
  <c r="H60" i="3"/>
  <c r="K60" i="3" s="1"/>
  <c r="K59" i="3" s="1"/>
  <c r="G59" i="3"/>
  <c r="F59" i="3"/>
  <c r="E59" i="3"/>
  <c r="D59" i="3"/>
  <c r="C59" i="3"/>
  <c r="G55" i="3"/>
  <c r="E55" i="3"/>
  <c r="C55" i="3"/>
  <c r="G51" i="3"/>
  <c r="E51" i="3"/>
  <c r="C51" i="3"/>
  <c r="G39" i="3"/>
  <c r="E39" i="3"/>
  <c r="C39" i="3"/>
  <c r="G23" i="3"/>
  <c r="E23" i="3"/>
  <c r="C23" i="3"/>
  <c r="G10" i="3"/>
  <c r="E10" i="3"/>
  <c r="C10" i="3"/>
  <c r="C54" i="4" l="1"/>
  <c r="S97" i="4"/>
  <c r="E12" i="4"/>
  <c r="M12" i="4"/>
  <c r="Z57" i="4"/>
  <c r="F96" i="4"/>
  <c r="N96" i="4"/>
  <c r="AB104" i="4"/>
  <c r="AB19" i="4"/>
  <c r="H59" i="3"/>
  <c r="I59" i="3" s="1"/>
  <c r="R6" i="5"/>
  <c r="S51" i="5"/>
  <c r="S6" i="5"/>
  <c r="T51" i="5"/>
  <c r="R51" i="5"/>
  <c r="E9" i="3"/>
  <c r="K96" i="4"/>
  <c r="O96" i="4"/>
  <c r="AA101" i="4"/>
  <c r="AB101" i="4"/>
  <c r="Z101" i="4"/>
  <c r="S101" i="4"/>
  <c r="T101" i="4"/>
  <c r="X101" i="4"/>
  <c r="D57" i="3"/>
  <c r="D55" i="3" s="1"/>
  <c r="H96" i="4"/>
  <c r="L96" i="4"/>
  <c r="I96" i="4"/>
  <c r="M96" i="4"/>
  <c r="C97" i="4"/>
  <c r="C96" i="4" s="1"/>
  <c r="X97" i="4"/>
  <c r="E96" i="4"/>
  <c r="Y79" i="4"/>
  <c r="C79" i="4"/>
  <c r="T76" i="4"/>
  <c r="AA76" i="4"/>
  <c r="AB76" i="4"/>
  <c r="C76" i="4"/>
  <c r="C73" i="4"/>
  <c r="AB71" i="4"/>
  <c r="H67" i="4"/>
  <c r="L67" i="4"/>
  <c r="I67" i="4"/>
  <c r="M67" i="4"/>
  <c r="T71" i="4"/>
  <c r="U71" i="4"/>
  <c r="D42" i="3"/>
  <c r="X71" i="4"/>
  <c r="C68" i="4"/>
  <c r="C61" i="4"/>
  <c r="C57" i="4"/>
  <c r="D36" i="3"/>
  <c r="AA57" i="4"/>
  <c r="V57" i="4"/>
  <c r="R57" i="4"/>
  <c r="K30" i="4"/>
  <c r="D35" i="3"/>
  <c r="G30" i="4"/>
  <c r="O30" i="4"/>
  <c r="C45" i="4"/>
  <c r="D29" i="3"/>
  <c r="V33" i="4"/>
  <c r="H30" i="4"/>
  <c r="U33" i="4"/>
  <c r="AB31" i="4"/>
  <c r="L30" i="4"/>
  <c r="C31" i="4"/>
  <c r="X31" i="4"/>
  <c r="AB24" i="4"/>
  <c r="H12" i="4"/>
  <c r="L12" i="4"/>
  <c r="C24" i="4"/>
  <c r="C12" i="4" s="1"/>
  <c r="J12" i="4"/>
  <c r="C19" i="4"/>
  <c r="N12" i="4"/>
  <c r="U19" i="4"/>
  <c r="D16" i="3"/>
  <c r="T19" i="4"/>
  <c r="T12" i="4" s="1"/>
  <c r="T6" i="5"/>
  <c r="I6" i="5"/>
  <c r="I51" i="5"/>
  <c r="G9" i="3"/>
  <c r="C9" i="3"/>
  <c r="W24" i="4"/>
  <c r="T40" i="4"/>
  <c r="X45" i="4"/>
  <c r="T45" i="4"/>
  <c r="S45" i="4"/>
  <c r="AB54" i="4"/>
  <c r="X54" i="4"/>
  <c r="T54" i="4"/>
  <c r="Y54" i="4"/>
  <c r="S54" i="4"/>
  <c r="W54" i="4"/>
  <c r="R54" i="4"/>
  <c r="Q54" i="4"/>
  <c r="AB99" i="4"/>
  <c r="X99" i="4"/>
  <c r="T99" i="4"/>
  <c r="AA99" i="4"/>
  <c r="W99" i="4"/>
  <c r="S99" i="4"/>
  <c r="V99" i="4"/>
  <c r="Z99" i="4"/>
  <c r="U99" i="4"/>
  <c r="R99" i="4"/>
  <c r="N30" i="4"/>
  <c r="R38" i="4"/>
  <c r="W40" i="4"/>
  <c r="W53" i="4"/>
  <c r="N67" i="4"/>
  <c r="G12" i="4"/>
  <c r="X19" i="4"/>
  <c r="D30" i="4"/>
  <c r="AB33" i="4"/>
  <c r="X33" i="4"/>
  <c r="T33" i="4"/>
  <c r="AA33" i="4"/>
  <c r="W33" i="4"/>
  <c r="S33" i="4"/>
  <c r="Q33" i="4"/>
  <c r="Y33" i="4"/>
  <c r="W45" i="4"/>
  <c r="Q48" i="4"/>
  <c r="X53" i="4"/>
  <c r="V54" i="4"/>
  <c r="G82" i="4"/>
  <c r="G67" i="4" s="1"/>
  <c r="V85" i="4"/>
  <c r="W85" i="4"/>
  <c r="AB12" i="4"/>
  <c r="F38" i="4"/>
  <c r="Y38" i="4" s="1"/>
  <c r="Y40" i="4"/>
  <c r="U40" i="4"/>
  <c r="C40" i="4"/>
  <c r="AB40" i="4"/>
  <c r="AB45" i="4"/>
  <c r="AA54" i="4"/>
  <c r="AA61" i="4"/>
  <c r="AB61" i="4"/>
  <c r="W61" i="4"/>
  <c r="V61" i="4"/>
  <c r="Z61" i="4"/>
  <c r="W73" i="4"/>
  <c r="Z73" i="4"/>
  <c r="AA97" i="4"/>
  <c r="G96" i="4"/>
  <c r="T97" i="4"/>
  <c r="Q99" i="4"/>
  <c r="X24" i="4"/>
  <c r="Y31" i="4"/>
  <c r="J30" i="4"/>
  <c r="W31" i="4"/>
  <c r="V45" i="4"/>
  <c r="U54" i="4"/>
  <c r="AB68" i="4"/>
  <c r="T68" i="4"/>
  <c r="X68" i="4"/>
  <c r="AA68" i="4"/>
  <c r="S68" i="4"/>
  <c r="J67" i="4"/>
  <c r="Y94" i="4"/>
  <c r="U94" i="4"/>
  <c r="C94" i="4"/>
  <c r="AB94" i="4"/>
  <c r="X94" i="4"/>
  <c r="T94" i="4"/>
  <c r="W94" i="4"/>
  <c r="V94" i="4"/>
  <c r="G88" i="4"/>
  <c r="AA94" i="4"/>
  <c r="D96" i="4"/>
  <c r="Y99" i="4"/>
  <c r="F12" i="4"/>
  <c r="K12" i="4"/>
  <c r="O12" i="4"/>
  <c r="Z24" i="4"/>
  <c r="S24" i="4"/>
  <c r="AA24" i="4"/>
  <c r="AA19" i="4"/>
  <c r="W19" i="4"/>
  <c r="S19" i="4"/>
  <c r="S12" i="4" s="1"/>
  <c r="D12" i="4"/>
  <c r="Z19" i="4"/>
  <c r="R19" i="4"/>
  <c r="V19" i="4"/>
  <c r="Q19" i="4"/>
  <c r="Y19" i="4"/>
  <c r="T24" i="4"/>
  <c r="Z31" i="4"/>
  <c r="S31" i="4"/>
  <c r="AA31" i="4"/>
  <c r="I30" i="4"/>
  <c r="M30" i="4"/>
  <c r="R33" i="4"/>
  <c r="Z33" i="4"/>
  <c r="Z40" i="4"/>
  <c r="S40" i="4"/>
  <c r="AA40" i="4"/>
  <c r="R45" i="4"/>
  <c r="AA45" i="4"/>
  <c r="R48" i="4"/>
  <c r="F48" i="4"/>
  <c r="Z48" i="4" s="1"/>
  <c r="AA53" i="4"/>
  <c r="V53" i="4"/>
  <c r="Z53" i="4"/>
  <c r="T53" i="4"/>
  <c r="C53" i="4"/>
  <c r="D34" i="3" s="1"/>
  <c r="AB53" i="4"/>
  <c r="Z54" i="4"/>
  <c r="AB57" i="4"/>
  <c r="W57" i="4"/>
  <c r="X61" i="4"/>
  <c r="T61" i="4"/>
  <c r="W68" i="4"/>
  <c r="V73" i="4"/>
  <c r="AA79" i="4"/>
  <c r="W79" i="4"/>
  <c r="S79" i="4"/>
  <c r="Z79" i="4"/>
  <c r="V79" i="4"/>
  <c r="R79" i="4"/>
  <c r="X79" i="4"/>
  <c r="T79" i="4"/>
  <c r="D67" i="4"/>
  <c r="U79" i="4"/>
  <c r="AB79" i="4"/>
  <c r="Q79" i="4"/>
  <c r="R82" i="4"/>
  <c r="Q82" i="4"/>
  <c r="AA85" i="4"/>
  <c r="Z94" i="4"/>
  <c r="W76" i="4"/>
  <c r="U24" i="4"/>
  <c r="Q31" i="4"/>
  <c r="U31" i="4"/>
  <c r="S57" i="4"/>
  <c r="X57" i="4"/>
  <c r="Y61" i="4"/>
  <c r="Z68" i="4"/>
  <c r="Y73" i="4"/>
  <c r="X76" i="4"/>
  <c r="Y85" i="4"/>
  <c r="T92" i="4"/>
  <c r="AB92" i="4"/>
  <c r="AB97" i="4"/>
  <c r="W101" i="4"/>
  <c r="T104" i="4"/>
  <c r="Y57" i="4"/>
  <c r="Z97" i="4"/>
  <c r="AA104" i="4"/>
  <c r="W104" i="4"/>
  <c r="S104" i="4"/>
  <c r="Z104" i="4"/>
  <c r="V104" i="4"/>
  <c r="R104" i="4"/>
  <c r="Q104" i="4"/>
  <c r="Y104" i="4"/>
  <c r="Q24" i="4"/>
  <c r="Q12" i="4" s="1"/>
  <c r="Y24" i="4"/>
  <c r="R24" i="4"/>
  <c r="V24" i="4"/>
  <c r="R31" i="4"/>
  <c r="V31" i="4"/>
  <c r="R40" i="4"/>
  <c r="V40" i="4"/>
  <c r="Q41" i="4"/>
  <c r="Z45" i="4"/>
  <c r="Q45" i="4"/>
  <c r="U45" i="4"/>
  <c r="Y45" i="4"/>
  <c r="AA51" i="4"/>
  <c r="W51" i="4"/>
  <c r="S51" i="4"/>
  <c r="C51" i="4"/>
  <c r="U51" i="4"/>
  <c r="Z51" i="4"/>
  <c r="Y53" i="4"/>
  <c r="T57" i="4"/>
  <c r="S61" i="4"/>
  <c r="AA71" i="4"/>
  <c r="W71" i="4"/>
  <c r="S71" i="4"/>
  <c r="Z71" i="4"/>
  <c r="V71" i="4"/>
  <c r="R71" i="4"/>
  <c r="Q71" i="4"/>
  <c r="Y71" i="4"/>
  <c r="AB73" i="4"/>
  <c r="X73" i="4"/>
  <c r="T73" i="4"/>
  <c r="E67" i="4"/>
  <c r="S73" i="4"/>
  <c r="AA73" i="4"/>
  <c r="Z76" i="4"/>
  <c r="S76" i="4"/>
  <c r="AB85" i="4"/>
  <c r="X85" i="4"/>
  <c r="T85" i="4"/>
  <c r="C85" i="4"/>
  <c r="F82" i="4"/>
  <c r="Z85" i="4"/>
  <c r="H88" i="4"/>
  <c r="W97" i="4"/>
  <c r="U104" i="4"/>
  <c r="Q68" i="4"/>
  <c r="U68" i="4"/>
  <c r="Y68" i="4"/>
  <c r="Q76" i="4"/>
  <c r="U76" i="4"/>
  <c r="Y76" i="4"/>
  <c r="Q88" i="4"/>
  <c r="U92" i="4"/>
  <c r="Y92" i="4"/>
  <c r="Q97" i="4"/>
  <c r="U97" i="4"/>
  <c r="Y97" i="4"/>
  <c r="Q101" i="4"/>
  <c r="U101" i="4"/>
  <c r="Y101" i="4"/>
  <c r="U53" i="4"/>
  <c r="Q57" i="4"/>
  <c r="U57" i="4"/>
  <c r="Q61" i="4"/>
  <c r="U61" i="4"/>
  <c r="R68" i="4"/>
  <c r="V68" i="4"/>
  <c r="Q73" i="4"/>
  <c r="U73" i="4"/>
  <c r="R76" i="4"/>
  <c r="V76" i="4"/>
  <c r="U85" i="4"/>
  <c r="E88" i="4"/>
  <c r="R88" i="4"/>
  <c r="R92" i="4"/>
  <c r="V92" i="4"/>
  <c r="R97" i="4"/>
  <c r="V97" i="4"/>
  <c r="R101" i="4"/>
  <c r="V101" i="4"/>
  <c r="J60" i="3"/>
  <c r="J59" i="3" s="1"/>
  <c r="I60" i="3"/>
  <c r="Z88" i="4" l="1"/>
  <c r="U82" i="4"/>
  <c r="M9" i="4"/>
  <c r="C88" i="4"/>
  <c r="D54" i="3"/>
  <c r="C82" i="4"/>
  <c r="C67" i="4" s="1"/>
  <c r="D50" i="3"/>
  <c r="L9" i="4"/>
  <c r="L8" i="4" s="1"/>
  <c r="L118" i="4" s="1"/>
  <c r="L120" i="4" s="1"/>
  <c r="I9" i="4"/>
  <c r="J9" i="4"/>
  <c r="J8" i="4" s="1"/>
  <c r="J118" i="4" s="1"/>
  <c r="J120" i="4" s="1"/>
  <c r="K9" i="4"/>
  <c r="K8" i="4" s="1"/>
  <c r="K118" i="4" s="1"/>
  <c r="K120" i="4" s="1"/>
  <c r="O9" i="4"/>
  <c r="C48" i="4"/>
  <c r="D33" i="3"/>
  <c r="X38" i="4"/>
  <c r="C38" i="4"/>
  <c r="D27" i="3"/>
  <c r="H9" i="4"/>
  <c r="H8" i="4" s="1"/>
  <c r="H118" i="4" s="1"/>
  <c r="H120" i="4" s="1"/>
  <c r="Z12" i="4"/>
  <c r="N9" i="4"/>
  <c r="N8" i="4" s="1"/>
  <c r="N118" i="4" s="1"/>
  <c r="N120" i="4" s="1"/>
  <c r="W12" i="4"/>
  <c r="Y12" i="4"/>
  <c r="U12" i="4"/>
  <c r="D10" i="3"/>
  <c r="G51" i="5"/>
  <c r="P51" i="5"/>
  <c r="G6" i="5"/>
  <c r="J6" i="5"/>
  <c r="J51" i="5"/>
  <c r="H51" i="5"/>
  <c r="H6" i="5"/>
  <c r="I8" i="4"/>
  <c r="I118" i="4" s="1"/>
  <c r="I120" i="4" s="1"/>
  <c r="Z82" i="4"/>
  <c r="Z38" i="4"/>
  <c r="T48" i="4"/>
  <c r="S82" i="4"/>
  <c r="R12" i="4"/>
  <c r="M8" i="4"/>
  <c r="M118" i="4" s="1"/>
  <c r="M120" i="4" s="1"/>
  <c r="Y48" i="4"/>
  <c r="Y82" i="4"/>
  <c r="W82" i="4"/>
  <c r="AB82" i="4"/>
  <c r="R67" i="4"/>
  <c r="Q67" i="4"/>
  <c r="AA12" i="4"/>
  <c r="F67" i="4"/>
  <c r="Z67" i="4" s="1"/>
  <c r="AB38" i="4"/>
  <c r="V48" i="4"/>
  <c r="AB48" i="4"/>
  <c r="U38" i="4"/>
  <c r="W38" i="4"/>
  <c r="U48" i="4"/>
  <c r="AA48" i="4"/>
  <c r="V82" i="4"/>
  <c r="T82" i="4"/>
  <c r="V12" i="4"/>
  <c r="X48" i="4"/>
  <c r="X12" i="4"/>
  <c r="S48" i="4"/>
  <c r="AB88" i="4"/>
  <c r="T88" i="4"/>
  <c r="X88" i="4"/>
  <c r="AA88" i="4"/>
  <c r="S88" i="4"/>
  <c r="W88" i="4"/>
  <c r="X82" i="4"/>
  <c r="AA96" i="4"/>
  <c r="W96" i="4"/>
  <c r="S96" i="4"/>
  <c r="Z96" i="4"/>
  <c r="V96" i="4"/>
  <c r="R96" i="4"/>
  <c r="AB96" i="4"/>
  <c r="T96" i="4"/>
  <c r="X96" i="4"/>
  <c r="Y96" i="4"/>
  <c r="Q96" i="4"/>
  <c r="U96" i="4"/>
  <c r="G9" i="4"/>
  <c r="S38" i="4"/>
  <c r="W48" i="4"/>
  <c r="Y88" i="4"/>
  <c r="V88" i="4"/>
  <c r="U88" i="4"/>
  <c r="AA82" i="4"/>
  <c r="D9" i="4"/>
  <c r="O8" i="4"/>
  <c r="O118" i="4" s="1"/>
  <c r="O120" i="4" s="1"/>
  <c r="T38" i="4"/>
  <c r="F30" i="4"/>
  <c r="Q30" i="4"/>
  <c r="V38" i="4"/>
  <c r="AA38" i="4"/>
  <c r="Q9" i="4" l="1"/>
  <c r="D51" i="3"/>
  <c r="D39" i="3"/>
  <c r="D23" i="3"/>
  <c r="P6" i="5"/>
  <c r="U6" i="5"/>
  <c r="U51" i="5"/>
  <c r="Z6" i="5"/>
  <c r="Z51" i="5"/>
  <c r="X6" i="5"/>
  <c r="X51" i="5"/>
  <c r="Y6" i="5"/>
  <c r="Y51" i="5"/>
  <c r="AB6" i="5"/>
  <c r="AB51" i="5"/>
  <c r="AC6" i="5"/>
  <c r="AC51" i="5"/>
  <c r="W6" i="5"/>
  <c r="W51" i="5"/>
  <c r="V6" i="5"/>
  <c r="V51" i="5"/>
  <c r="AA6" i="5"/>
  <c r="AA51" i="5"/>
  <c r="Y67" i="4"/>
  <c r="X67" i="4"/>
  <c r="F9" i="4"/>
  <c r="U67" i="4"/>
  <c r="V67" i="4"/>
  <c r="AA67" i="4"/>
  <c r="G8" i="4"/>
  <c r="G118" i="4" s="1"/>
  <c r="G120" i="4" s="1"/>
  <c r="AB67" i="4"/>
  <c r="S67" i="4"/>
  <c r="D8" i="4"/>
  <c r="D118" i="4" s="1"/>
  <c r="W67" i="4"/>
  <c r="T67" i="4"/>
  <c r="D9" i="3" l="1"/>
  <c r="D120" i="4"/>
  <c r="F8" i="4"/>
  <c r="F118" i="4" s="1"/>
  <c r="F120" i="4" s="1"/>
  <c r="E56" i="5" l="1"/>
  <c r="P56" i="5" s="1"/>
  <c r="H69" i="1" l="1"/>
  <c r="K69" i="1" s="1"/>
  <c r="K68" i="1" s="1"/>
  <c r="H65" i="1"/>
  <c r="H66" i="1"/>
  <c r="J66" i="1" s="1"/>
  <c r="H67" i="1"/>
  <c r="H64" i="1"/>
  <c r="H58" i="1"/>
  <c r="J58" i="1" s="1"/>
  <c r="H59" i="1"/>
  <c r="H60" i="1"/>
  <c r="K60" i="1" s="1"/>
  <c r="H61" i="1"/>
  <c r="H62" i="1"/>
  <c r="J62" i="1" s="1"/>
  <c r="H57" i="1"/>
  <c r="J57" i="1" s="1"/>
  <c r="H44" i="1"/>
  <c r="H45" i="1"/>
  <c r="H46" i="1"/>
  <c r="H47" i="1"/>
  <c r="H48" i="1"/>
  <c r="H49" i="1"/>
  <c r="H50" i="1"/>
  <c r="I50" i="1" s="1"/>
  <c r="H51" i="1"/>
  <c r="H52" i="1"/>
  <c r="H53" i="1"/>
  <c r="H54" i="1"/>
  <c r="H55" i="1"/>
  <c r="K55" i="1" s="1"/>
  <c r="H43" i="1"/>
  <c r="H41" i="1"/>
  <c r="H27" i="1"/>
  <c r="H28" i="1"/>
  <c r="H29" i="1"/>
  <c r="H30" i="1"/>
  <c r="F28" i="3" s="1"/>
  <c r="H28" i="3" s="1"/>
  <c r="H31" i="1"/>
  <c r="K31" i="1" s="1"/>
  <c r="H32" i="1"/>
  <c r="H33" i="1"/>
  <c r="F30" i="3" s="1"/>
  <c r="H30" i="3" s="1"/>
  <c r="H34" i="1"/>
  <c r="F31" i="3" s="1"/>
  <c r="H31" i="3" s="1"/>
  <c r="H35" i="1"/>
  <c r="H36" i="1"/>
  <c r="H37" i="1"/>
  <c r="H38" i="1"/>
  <c r="F35" i="3" s="1"/>
  <c r="H35" i="3" s="1"/>
  <c r="H39" i="1"/>
  <c r="H40" i="1"/>
  <c r="H26" i="1"/>
  <c r="H12" i="1"/>
  <c r="H13" i="1"/>
  <c r="H14" i="1"/>
  <c r="H15" i="1"/>
  <c r="H16" i="1"/>
  <c r="I16" i="1" s="1"/>
  <c r="H17" i="1"/>
  <c r="H18" i="1"/>
  <c r="F18" i="3" s="1"/>
  <c r="H18" i="3" s="1"/>
  <c r="H19" i="1"/>
  <c r="H20" i="1"/>
  <c r="H21" i="1"/>
  <c r="J21" i="1" s="1"/>
  <c r="H22" i="1"/>
  <c r="H23" i="1"/>
  <c r="J23" i="1" s="1"/>
  <c r="H24" i="1"/>
  <c r="H11" i="1"/>
  <c r="J29" i="1"/>
  <c r="J44" i="1"/>
  <c r="J49" i="1"/>
  <c r="J50" i="1"/>
  <c r="J51" i="1"/>
  <c r="J52" i="1"/>
  <c r="J27" i="1"/>
  <c r="J30" i="1"/>
  <c r="J31" i="1"/>
  <c r="J32" i="1"/>
  <c r="J33" i="1"/>
  <c r="J34" i="1"/>
  <c r="J35" i="1"/>
  <c r="J36" i="1"/>
  <c r="J37" i="1"/>
  <c r="J38" i="1"/>
  <c r="J39" i="1"/>
  <c r="J40" i="1"/>
  <c r="J12" i="1"/>
  <c r="J20" i="1"/>
  <c r="K67" i="1"/>
  <c r="K64" i="1"/>
  <c r="K59" i="1"/>
  <c r="K61" i="1"/>
  <c r="K62" i="1"/>
  <c r="K57" i="1"/>
  <c r="K44" i="1"/>
  <c r="K50" i="1"/>
  <c r="K52" i="1"/>
  <c r="K27" i="1"/>
  <c r="K33" i="1"/>
  <c r="K34" i="1"/>
  <c r="K41" i="1"/>
  <c r="K11" i="1"/>
  <c r="I34" i="1"/>
  <c r="I35" i="1"/>
  <c r="I49" i="1"/>
  <c r="I53" i="1"/>
  <c r="I57" i="1"/>
  <c r="I61" i="1"/>
  <c r="I64" i="1"/>
  <c r="I67" i="1"/>
  <c r="I12" i="1"/>
  <c r="I13" i="1"/>
  <c r="I14" i="1"/>
  <c r="I15" i="1"/>
  <c r="I17" i="1"/>
  <c r="I18" i="1"/>
  <c r="I20" i="1"/>
  <c r="I22" i="1"/>
  <c r="D68" i="1"/>
  <c r="E68" i="1"/>
  <c r="F68" i="1"/>
  <c r="G68" i="1"/>
  <c r="H68" i="1"/>
  <c r="D63" i="1"/>
  <c r="E63" i="1"/>
  <c r="F63" i="1"/>
  <c r="G63" i="1"/>
  <c r="D56" i="1"/>
  <c r="E56" i="1"/>
  <c r="F56" i="1"/>
  <c r="G56" i="1"/>
  <c r="D42" i="1"/>
  <c r="E42" i="1"/>
  <c r="F42" i="1"/>
  <c r="G42" i="1"/>
  <c r="D25" i="1"/>
  <c r="E25" i="1"/>
  <c r="F25" i="1"/>
  <c r="G25" i="1"/>
  <c r="D10" i="1"/>
  <c r="E10" i="1"/>
  <c r="F10" i="1"/>
  <c r="G10" i="1"/>
  <c r="C68" i="1"/>
  <c r="C63" i="1"/>
  <c r="C56" i="1"/>
  <c r="C42" i="1"/>
  <c r="C25" i="1"/>
  <c r="C10" i="1"/>
  <c r="J26" i="1" l="1"/>
  <c r="F24" i="3"/>
  <c r="I33" i="1"/>
  <c r="K30" i="1"/>
  <c r="J18" i="3"/>
  <c r="K18" i="3"/>
  <c r="I18" i="3"/>
  <c r="I40" i="1"/>
  <c r="F37" i="3"/>
  <c r="H37" i="3" s="1"/>
  <c r="I32" i="1"/>
  <c r="F29" i="3"/>
  <c r="H29" i="3" s="1"/>
  <c r="K47" i="1"/>
  <c r="F44" i="3"/>
  <c r="H44" i="3" s="1"/>
  <c r="I59" i="1"/>
  <c r="F52" i="3"/>
  <c r="J19" i="1"/>
  <c r="J10" i="1" s="1"/>
  <c r="F19" i="3"/>
  <c r="H19" i="3" s="1"/>
  <c r="J30" i="3"/>
  <c r="I30" i="3"/>
  <c r="K30" i="3"/>
  <c r="J43" i="1"/>
  <c r="J42" i="1" s="1"/>
  <c r="F40" i="3"/>
  <c r="K48" i="1"/>
  <c r="F45" i="3"/>
  <c r="H45" i="3" s="1"/>
  <c r="I60" i="1"/>
  <c r="F53" i="3"/>
  <c r="H53" i="3" s="1"/>
  <c r="I30" i="1"/>
  <c r="J11" i="1"/>
  <c r="F11" i="3"/>
  <c r="J17" i="1"/>
  <c r="F17" i="3"/>
  <c r="H17" i="3" s="1"/>
  <c r="K39" i="1"/>
  <c r="F36" i="3"/>
  <c r="H36" i="3" s="1"/>
  <c r="K54" i="1"/>
  <c r="F50" i="3"/>
  <c r="H50" i="3" s="1"/>
  <c r="K46" i="1"/>
  <c r="F43" i="3"/>
  <c r="H43" i="3" s="1"/>
  <c r="J35" i="3"/>
  <c r="I35" i="3"/>
  <c r="K35" i="3"/>
  <c r="K45" i="1"/>
  <c r="F42" i="3"/>
  <c r="H42" i="3" s="1"/>
  <c r="J64" i="1"/>
  <c r="F56" i="3"/>
  <c r="K18" i="1"/>
  <c r="J48" i="1"/>
  <c r="J15" i="1"/>
  <c r="F15" i="3"/>
  <c r="H15" i="3" s="1"/>
  <c r="K37" i="1"/>
  <c r="F34" i="3"/>
  <c r="H34" i="3" s="1"/>
  <c r="K29" i="1"/>
  <c r="F27" i="3"/>
  <c r="H27" i="3" s="1"/>
  <c r="I52" i="1"/>
  <c r="F48" i="3"/>
  <c r="H48" i="3" s="1"/>
  <c r="I44" i="1"/>
  <c r="F41" i="3"/>
  <c r="H41" i="3" s="1"/>
  <c r="J67" i="1"/>
  <c r="F58" i="3"/>
  <c r="H58" i="3" s="1"/>
  <c r="K24" i="1"/>
  <c r="F22" i="3"/>
  <c r="H22" i="3" s="1"/>
  <c r="K16" i="1"/>
  <c r="F16" i="3"/>
  <c r="H16" i="3" s="1"/>
  <c r="I45" i="1"/>
  <c r="J55" i="1"/>
  <c r="J47" i="1"/>
  <c r="J22" i="1"/>
  <c r="F21" i="3"/>
  <c r="H21" i="3" s="1"/>
  <c r="J14" i="1"/>
  <c r="F14" i="3"/>
  <c r="H14" i="3" s="1"/>
  <c r="I36" i="1"/>
  <c r="F33" i="3"/>
  <c r="H33" i="3" s="1"/>
  <c r="K28" i="1"/>
  <c r="F26" i="3"/>
  <c r="H26" i="3" s="1"/>
  <c r="K51" i="1"/>
  <c r="F47" i="3"/>
  <c r="H47" i="3" s="1"/>
  <c r="K28" i="3"/>
  <c r="J28" i="3"/>
  <c r="I28" i="3"/>
  <c r="I38" i="1"/>
  <c r="K38" i="1"/>
  <c r="J18" i="1"/>
  <c r="J54" i="1"/>
  <c r="J46" i="1"/>
  <c r="J13" i="1"/>
  <c r="F13" i="3"/>
  <c r="H13" i="3" s="1"/>
  <c r="K35" i="1"/>
  <c r="F32" i="3"/>
  <c r="H32" i="3" s="1"/>
  <c r="I27" i="1"/>
  <c r="F25" i="3"/>
  <c r="H25" i="3" s="1"/>
  <c r="J65" i="1"/>
  <c r="F57" i="3"/>
  <c r="H57" i="3" s="1"/>
  <c r="K53" i="1"/>
  <c r="F49" i="3"/>
  <c r="H49" i="3" s="1"/>
  <c r="I19" i="1"/>
  <c r="J16" i="1"/>
  <c r="J53" i="1"/>
  <c r="J45" i="1"/>
  <c r="K20" i="1"/>
  <c r="F20" i="3"/>
  <c r="H20" i="3" s="1"/>
  <c r="K12" i="1"/>
  <c r="F12" i="3"/>
  <c r="H12" i="3" s="1"/>
  <c r="K31" i="3"/>
  <c r="I31" i="3"/>
  <c r="J31" i="3"/>
  <c r="J41" i="1"/>
  <c r="F38" i="3"/>
  <c r="H38" i="3" s="1"/>
  <c r="K49" i="1"/>
  <c r="F46" i="3"/>
  <c r="H46" i="3" s="1"/>
  <c r="J61" i="1"/>
  <c r="F54" i="3"/>
  <c r="H54" i="3" s="1"/>
  <c r="K65" i="1"/>
  <c r="I21" i="1"/>
  <c r="I24" i="1"/>
  <c r="J24" i="1"/>
  <c r="I23" i="1"/>
  <c r="I31" i="1"/>
  <c r="H42" i="1"/>
  <c r="I42" i="1" s="1"/>
  <c r="K58" i="1"/>
  <c r="K56" i="1" s="1"/>
  <c r="I58" i="1"/>
  <c r="H63" i="1"/>
  <c r="I48" i="1"/>
  <c r="I37" i="1"/>
  <c r="K23" i="1"/>
  <c r="K15" i="1"/>
  <c r="J60" i="1"/>
  <c r="I29" i="1"/>
  <c r="I55" i="1"/>
  <c r="I51" i="1"/>
  <c r="I47" i="1"/>
  <c r="I43" i="1"/>
  <c r="K22" i="1"/>
  <c r="K14" i="1"/>
  <c r="I54" i="1"/>
  <c r="I46" i="1"/>
  <c r="I39" i="1"/>
  <c r="I26" i="1"/>
  <c r="K19" i="1"/>
  <c r="K26" i="1"/>
  <c r="J69" i="1"/>
  <c r="J68" i="1" s="1"/>
  <c r="I69" i="1"/>
  <c r="K66" i="1"/>
  <c r="I66" i="1"/>
  <c r="I65" i="1"/>
  <c r="I62" i="1"/>
  <c r="J59" i="1"/>
  <c r="H56" i="1"/>
  <c r="I56" i="1" s="1"/>
  <c r="K43" i="1"/>
  <c r="K42" i="1" s="1"/>
  <c r="I41" i="1"/>
  <c r="I28" i="1"/>
  <c r="K40" i="1"/>
  <c r="K36" i="1"/>
  <c r="K32" i="1"/>
  <c r="J28" i="1"/>
  <c r="J25" i="1" s="1"/>
  <c r="H25" i="1"/>
  <c r="I25" i="1" s="1"/>
  <c r="H10" i="1"/>
  <c r="I10" i="1" s="1"/>
  <c r="K21" i="1"/>
  <c r="K17" i="1"/>
  <c r="K13" i="1"/>
  <c r="I11" i="1"/>
  <c r="I63" i="1"/>
  <c r="I68" i="1"/>
  <c r="D9" i="1"/>
  <c r="E9" i="1"/>
  <c r="G9" i="1"/>
  <c r="J63" i="1"/>
  <c r="F9" i="1"/>
  <c r="C9" i="1"/>
  <c r="J41" i="3" l="1"/>
  <c r="K41" i="3"/>
  <c r="I41" i="3"/>
  <c r="K32" i="3"/>
  <c r="I32" i="3"/>
  <c r="J32" i="3"/>
  <c r="I33" i="3"/>
  <c r="J33" i="3"/>
  <c r="K33" i="3"/>
  <c r="I17" i="3"/>
  <c r="J17" i="3"/>
  <c r="K17" i="3"/>
  <c r="F51" i="3"/>
  <c r="H52" i="3"/>
  <c r="J45" i="3"/>
  <c r="K45" i="3"/>
  <c r="I45" i="3"/>
  <c r="I54" i="3"/>
  <c r="J54" i="3"/>
  <c r="K54" i="3"/>
  <c r="J16" i="3"/>
  <c r="I16" i="3"/>
  <c r="K16" i="3"/>
  <c r="J48" i="3"/>
  <c r="K48" i="3"/>
  <c r="I48" i="3"/>
  <c r="H40" i="3"/>
  <c r="F39" i="3"/>
  <c r="I15" i="3"/>
  <c r="K15" i="3"/>
  <c r="J15" i="3"/>
  <c r="J49" i="3"/>
  <c r="K49" i="3"/>
  <c r="I49" i="3"/>
  <c r="J43" i="3"/>
  <c r="I43" i="3"/>
  <c r="K43" i="3"/>
  <c r="J44" i="3"/>
  <c r="K44" i="3"/>
  <c r="I44" i="3"/>
  <c r="J46" i="3"/>
  <c r="I46" i="3"/>
  <c r="K46" i="3"/>
  <c r="K22" i="3"/>
  <c r="I22" i="3"/>
  <c r="J22" i="3"/>
  <c r="J27" i="3"/>
  <c r="I27" i="3"/>
  <c r="K27" i="3"/>
  <c r="F55" i="3"/>
  <c r="H56" i="3"/>
  <c r="J12" i="3"/>
  <c r="I12" i="3"/>
  <c r="K12" i="3"/>
  <c r="J14" i="3"/>
  <c r="K14" i="3"/>
  <c r="I14" i="3"/>
  <c r="H11" i="3"/>
  <c r="F10" i="3"/>
  <c r="I20" i="3"/>
  <c r="K20" i="3"/>
  <c r="J20" i="3"/>
  <c r="J57" i="3"/>
  <c r="I57" i="3"/>
  <c r="K57" i="3"/>
  <c r="J47" i="3"/>
  <c r="K47" i="3"/>
  <c r="I47" i="3"/>
  <c r="I21" i="3"/>
  <c r="J21" i="3"/>
  <c r="K21" i="3"/>
  <c r="J50" i="3"/>
  <c r="I50" i="3"/>
  <c r="K50" i="3"/>
  <c r="I29" i="3"/>
  <c r="J29" i="3"/>
  <c r="K29" i="3"/>
  <c r="I13" i="3"/>
  <c r="K13" i="3"/>
  <c r="J13" i="3"/>
  <c r="K38" i="3"/>
  <c r="J38" i="3"/>
  <c r="I38" i="3"/>
  <c r="I58" i="3"/>
  <c r="J58" i="3"/>
  <c r="K58" i="3"/>
  <c r="J34" i="3"/>
  <c r="I34" i="3"/>
  <c r="K34" i="3"/>
  <c r="J42" i="3"/>
  <c r="I42" i="3"/>
  <c r="K42" i="3"/>
  <c r="I53" i="3"/>
  <c r="K53" i="3"/>
  <c r="J53" i="3"/>
  <c r="F23" i="3"/>
  <c r="H24" i="3"/>
  <c r="J56" i="1"/>
  <c r="I25" i="3"/>
  <c r="K25" i="3"/>
  <c r="J25" i="3"/>
  <c r="K26" i="3"/>
  <c r="I26" i="3"/>
  <c r="J26" i="3"/>
  <c r="J36" i="3"/>
  <c r="I36" i="3"/>
  <c r="K36" i="3"/>
  <c r="J19" i="3"/>
  <c r="I19" i="3"/>
  <c r="K19" i="3"/>
  <c r="K37" i="3"/>
  <c r="I37" i="3"/>
  <c r="J37" i="3"/>
  <c r="K63" i="1"/>
  <c r="K10" i="1"/>
  <c r="K25" i="1"/>
  <c r="H9" i="1"/>
  <c r="I9" i="1" s="1"/>
  <c r="J9" i="1"/>
  <c r="I52" i="3" l="1"/>
  <c r="K52" i="3"/>
  <c r="K51" i="3" s="1"/>
  <c r="H51" i="3"/>
  <c r="I51" i="3" s="1"/>
  <c r="J52" i="3"/>
  <c r="J51" i="3" s="1"/>
  <c r="F9" i="3"/>
  <c r="I56" i="3"/>
  <c r="K56" i="3"/>
  <c r="K55" i="3" s="1"/>
  <c r="H55" i="3"/>
  <c r="I55" i="3" s="1"/>
  <c r="J56" i="3"/>
  <c r="J55" i="3" s="1"/>
  <c r="J40" i="3"/>
  <c r="J39" i="3" s="1"/>
  <c r="K40" i="3"/>
  <c r="K39" i="3" s="1"/>
  <c r="H39" i="3"/>
  <c r="I39" i="3" s="1"/>
  <c r="I40" i="3"/>
  <c r="J11" i="3"/>
  <c r="J10" i="3" s="1"/>
  <c r="I11" i="3"/>
  <c r="K11" i="3"/>
  <c r="K10" i="3" s="1"/>
  <c r="H10" i="3"/>
  <c r="H23" i="3"/>
  <c r="I23" i="3" s="1"/>
  <c r="I24" i="3"/>
  <c r="K24" i="3"/>
  <c r="K23" i="3" s="1"/>
  <c r="J24" i="3"/>
  <c r="J23" i="3" s="1"/>
  <c r="K9" i="1"/>
  <c r="U42" i="4"/>
  <c r="V42" i="4"/>
  <c r="W42" i="4"/>
  <c r="T42" i="4"/>
  <c r="X42" i="4"/>
  <c r="Y42" i="4"/>
  <c r="Z42" i="4"/>
  <c r="AA42" i="4"/>
  <c r="AB42" i="4"/>
  <c r="R42" i="4"/>
  <c r="S42" i="4"/>
  <c r="C42" i="4"/>
  <c r="C41" i="4" s="1"/>
  <c r="C30" i="4" s="1"/>
  <c r="C9" i="4" s="1"/>
  <c r="E41" i="4"/>
  <c r="T41" i="4" s="1"/>
  <c r="J9" i="3" l="1"/>
  <c r="I10" i="3"/>
  <c r="H9" i="3"/>
  <c r="I9" i="3" s="1"/>
  <c r="K9" i="3"/>
  <c r="R41" i="4"/>
  <c r="E30" i="4"/>
  <c r="Z30" i="4" s="1"/>
  <c r="Z9" i="4" s="1"/>
  <c r="U41" i="4"/>
  <c r="H10" i="4"/>
  <c r="N10" i="4"/>
  <c r="G10" i="4"/>
  <c r="D10" i="4"/>
  <c r="J10" i="4"/>
  <c r="M10" i="4"/>
  <c r="K10" i="4"/>
  <c r="C8" i="4"/>
  <c r="I10" i="4"/>
  <c r="O10" i="4"/>
  <c r="L10" i="4"/>
  <c r="F10" i="4"/>
  <c r="Y41" i="4"/>
  <c r="AA41" i="4"/>
  <c r="Z41" i="4"/>
  <c r="S41" i="4"/>
  <c r="X41" i="4"/>
  <c r="AB41" i="4"/>
  <c r="V41" i="4"/>
  <c r="W41" i="4"/>
  <c r="T30" i="4" l="1"/>
  <c r="T9" i="4" s="1"/>
  <c r="U30" i="4"/>
  <c r="U9" i="4" s="1"/>
  <c r="AB30" i="4"/>
  <c r="AB9" i="4" s="1"/>
  <c r="Y30" i="4"/>
  <c r="Y9" i="4" s="1"/>
  <c r="V30" i="4"/>
  <c r="V9" i="4" s="1"/>
  <c r="W30" i="4"/>
  <c r="W9" i="4" s="1"/>
  <c r="R30" i="4"/>
  <c r="R9" i="4" s="1"/>
  <c r="S30" i="4"/>
  <c r="S9" i="4" s="1"/>
  <c r="E9" i="4"/>
  <c r="E8" i="4" s="1"/>
  <c r="E118" i="4" s="1"/>
  <c r="AA30" i="4"/>
  <c r="AA9" i="4" s="1"/>
  <c r="X30" i="4"/>
  <c r="X9" i="4" s="1"/>
  <c r="E10" i="4" l="1"/>
  <c r="C10" i="4" s="1"/>
  <c r="C118" i="4"/>
  <c r="C120" i="4" s="1"/>
  <c r="E1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C:\Users\Jovany Moreno\Desktop\ENA\Ena</author>
  </authors>
  <commentList>
    <comment ref="L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Diana:  algunas cuents de sept no inlcuidas
tambien esta contando depreciacion e intereses</t>
        </r>
      </text>
    </comment>
    <comment ref="L5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Diana:  algunas cuents de sept no inlcuidas
tambien esta contando depreciacion e intereses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E25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Traslado No.275.01.19:
+ 091 B/.40,300
+ 164 B/.1,200
- 132 B/.30,000
- 350 B/.11,500</t>
        </r>
      </text>
    </comment>
    <comment ref="E27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Traslado No.275.02.19:
+ 096 B/.250
+ 099 B/.2,100
+ 189 B/.1,500
+ 203 B/.500
+ 380 B/.100,000
- 171 B/.104,350</t>
        </r>
      </text>
    </comment>
    <comment ref="E29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Traslado No.275.02.19:
+ 096 B/.250
+ 099 B/.2,100
+ 189 B/.1,500
+ 203 B/.500
+ 380 B/.100,000
- 171 B/.104,350</t>
        </r>
      </text>
    </comment>
    <comment ref="E40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Traslado No.275.01.19:
+ 091 B/.40,300
+ 164 B/.1,200
- 132 B/.30,000
- 350 B/.11,500
Redistribucion No.275.02.19
+febrero B/.20,000
- marzo B/.10,000
- abril B/.10,000</t>
        </r>
      </text>
    </comment>
    <comment ref="F40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Redistribucion No.275.02.19
+febrero B/.20,000
- marzo B/.10,000
- abril B/.10,000</t>
        </r>
      </text>
    </comment>
    <comment ref="G40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Redistribucion No.275.02.19
+febrero B/.20,000
- marzo B/.10,000
- abril B/.10,000</t>
        </r>
      </text>
    </comment>
    <comment ref="E51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>Traslado No.275.01.19:
+ 091 B/.40,300
+ 164 B/.1,200
- 132 B/.30,000
- 350 B/.11,500</t>
        </r>
      </text>
    </comment>
    <comment ref="E53" authorId="0" shapeId="0" xr:uid="{00000000-0006-0000-0100-000008000000}">
      <text>
        <r>
          <rPr>
            <b/>
            <sz val="9"/>
            <color indexed="81"/>
            <rFont val="Tahoma"/>
            <charset val="1"/>
          </rPr>
          <t>Redistribucion No.275.02.19
+febrero B/.450
- marzo B/.150
- abril B/.150
- mayo B/.150</t>
        </r>
      </text>
    </comment>
    <comment ref="F53" authorId="0" shapeId="0" xr:uid="{00000000-0006-0000-0100-000009000000}">
      <text>
        <r>
          <rPr>
            <b/>
            <sz val="9"/>
            <color indexed="81"/>
            <rFont val="Tahoma"/>
            <charset val="1"/>
          </rPr>
          <t>Redistribucion No.275.02.19
+febrero B/.450
- marzo B/.150
- abril B/.150
- mayo B/.150</t>
        </r>
      </text>
    </comment>
    <comment ref="G53" authorId="0" shapeId="0" xr:uid="{00000000-0006-0000-0100-00000A000000}">
      <text>
        <r>
          <rPr>
            <b/>
            <sz val="9"/>
            <color indexed="81"/>
            <rFont val="Tahoma"/>
            <charset val="1"/>
          </rPr>
          <t>Redistribucion No.275.02.19
+febrero B/.450
- marzo B/.150
- abril B/.150
- mayo B/.150</t>
        </r>
      </text>
    </comment>
    <comment ref="H53" authorId="0" shapeId="0" xr:uid="{00000000-0006-0000-0100-00000B000000}">
      <text>
        <r>
          <rPr>
            <b/>
            <sz val="9"/>
            <color indexed="81"/>
            <rFont val="Tahoma"/>
            <charset val="1"/>
          </rPr>
          <t>Redistribucion No.275.02.19
+febrero B/.450
- marzo B/.150
- abril B/.150
- mayo B/.150</t>
        </r>
      </text>
    </comment>
    <comment ref="E55" authorId="0" shapeId="0" xr:uid="{00000000-0006-0000-0100-00000C000000}">
      <text>
        <r>
          <rPr>
            <b/>
            <sz val="9"/>
            <color indexed="81"/>
            <rFont val="Tahoma"/>
            <charset val="1"/>
          </rPr>
          <t>Traslado No.275.02.19:
+ 096 B/.250
+ 099 B/.2,100
+ 189 B/.1,500
+ 203 B/.500
+ 380 B/.100,000
- 171 B/.104,350</t>
        </r>
      </text>
    </comment>
    <comment ref="E60" authorId="0" shapeId="0" xr:uid="{00000000-0006-0000-0100-00000D000000}">
      <text>
        <r>
          <rPr>
            <b/>
            <sz val="9"/>
            <color indexed="81"/>
            <rFont val="Tahoma"/>
            <charset val="1"/>
          </rPr>
          <t>Traslado No.275.02.19:
+ 096 B/.250
+ 099 B/.2,100
+ 189 B/.1,500
+ 203 B/.500
+ 380 B/.100,000
- 171 B/.104,350</t>
        </r>
      </text>
    </comment>
    <comment ref="E70" authorId="0" shapeId="0" xr:uid="{00000000-0006-0000-0100-00000E000000}">
      <text>
        <r>
          <rPr>
            <b/>
            <sz val="9"/>
            <color indexed="81"/>
            <rFont val="Tahoma"/>
            <charset val="1"/>
          </rPr>
          <t>Traslado No.275.02.19:
+ 096 B/.250
+ 099 B/.2,100
+ 189 B/.1,500
+ 203 B/.500
+ 380 B/.100,000
- 171 B/.104,350</t>
        </r>
      </text>
    </comment>
    <comment ref="E85" authorId="0" shapeId="0" xr:uid="{00000000-0006-0000-0100-00000F000000}">
      <text>
        <r>
          <rPr>
            <b/>
            <sz val="9"/>
            <color indexed="81"/>
            <rFont val="Tahoma"/>
            <charset val="1"/>
          </rPr>
          <t xml:space="preserve">Redistribucion No.275.02.19
+febrero B/.700
- marzo B/.500
- abril B/.100
- mayo B/.100 </t>
        </r>
      </text>
    </comment>
    <comment ref="F85" authorId="0" shapeId="0" xr:uid="{00000000-0006-0000-0100-000010000000}">
      <text>
        <r>
          <rPr>
            <b/>
            <sz val="9"/>
            <color indexed="81"/>
            <rFont val="Tahoma"/>
            <charset val="1"/>
          </rPr>
          <t xml:space="preserve">Redistribucion No.275.02.19
+febrero B/.700
- marzo B/.500
- abril B/.100
- mayo B/.100 </t>
        </r>
      </text>
    </comment>
    <comment ref="G85" authorId="0" shapeId="0" xr:uid="{00000000-0006-0000-0100-000011000000}">
      <text>
        <r>
          <rPr>
            <b/>
            <sz val="9"/>
            <color indexed="81"/>
            <rFont val="Tahoma"/>
            <charset val="1"/>
          </rPr>
          <t xml:space="preserve">Redistribucion No.275.02.19
+febrero B/.700
- marzo B/.500
- abril B/.100
- mayo B/.100 </t>
        </r>
      </text>
    </comment>
    <comment ref="H85" authorId="0" shapeId="0" xr:uid="{00000000-0006-0000-0100-000012000000}">
      <text>
        <r>
          <rPr>
            <b/>
            <sz val="9"/>
            <color indexed="81"/>
            <rFont val="Tahoma"/>
            <charset val="1"/>
          </rPr>
          <t xml:space="preserve">Redistribucion No.275.02.19
+febrero B/.700
- marzo B/.500
- abril B/.100
- mayo B/.100 </t>
        </r>
      </text>
    </comment>
    <comment ref="E92" authorId="0" shapeId="0" xr:uid="{00000000-0006-0000-0100-000013000000}">
      <text>
        <r>
          <rPr>
            <b/>
            <sz val="9"/>
            <color indexed="81"/>
            <rFont val="Tahoma"/>
            <charset val="1"/>
          </rPr>
          <t xml:space="preserve">Traslado No.275.01.19:
+ 091 B/.40,300
+ 164 B/.1,200
- 132 B/.30,000
- 350 B/.11,500
Redistribucion No.275.02.19
+febrero B/.16,500
- marzo B/.5,500
- abril B/.5,500
- mayo B/.5,500 </t>
        </r>
      </text>
    </comment>
    <comment ref="F92" authorId="0" shapeId="0" xr:uid="{00000000-0006-0000-0100-000014000000}">
      <text>
        <r>
          <rPr>
            <b/>
            <sz val="9"/>
            <color indexed="81"/>
            <rFont val="Tahoma"/>
            <charset val="1"/>
          </rPr>
          <t xml:space="preserve">Redistribucion No.275.02.19
+febrero B/.16,500
- marzo B/.5,500
- abril B/.5,500
- mayo B/.5,500 </t>
        </r>
      </text>
    </comment>
    <comment ref="G92" authorId="0" shapeId="0" xr:uid="{00000000-0006-0000-0100-000015000000}">
      <text>
        <r>
          <rPr>
            <b/>
            <sz val="9"/>
            <color indexed="81"/>
            <rFont val="Tahoma"/>
            <charset val="1"/>
          </rPr>
          <t xml:space="preserve">Redistribucion No.275.02.19
+febrero B/.16,500
- marzo B/.5,500
- abril B/.5,500
- mayo B/.5,500 </t>
        </r>
      </text>
    </comment>
    <comment ref="H92" authorId="0" shapeId="0" xr:uid="{00000000-0006-0000-0100-000016000000}">
      <text>
        <r>
          <rPr>
            <sz val="9"/>
            <color indexed="81"/>
            <rFont val="Tahoma"/>
            <charset val="1"/>
          </rPr>
          <t xml:space="preserve">Redistribucion No.275.02.19
+febrero B/.16,500
- marzo B/.5,500
- abril B/.5,500
- mayo B/.5,500 </t>
        </r>
      </text>
    </comment>
    <comment ref="E94" authorId="0" shapeId="0" xr:uid="{00000000-0006-0000-0100-000017000000}">
      <text>
        <r>
          <rPr>
            <b/>
            <sz val="9"/>
            <color indexed="81"/>
            <rFont val="Tahoma"/>
            <charset val="1"/>
          </rPr>
          <t>Redistribucion No.275.02.19
+febrero B/.50,001
- abril B/.16,667
- mayo B/.16,667
- junio B/.16,667
Traslado No.275.02.19:
+ 096 B/.250
+ 099 B/.2,100
+ 189 B/.1,500
+ 203 B/.500
+ 380 B/.100,000
- 171 B/.104,350</t>
        </r>
      </text>
    </comment>
    <comment ref="G94" authorId="0" shapeId="0" xr:uid="{00000000-0006-0000-0100-000018000000}">
      <text>
        <r>
          <rPr>
            <b/>
            <sz val="9"/>
            <color indexed="81"/>
            <rFont val="Tahoma"/>
            <charset val="1"/>
          </rPr>
          <t>Redistribucion No.275.02.19
+febrero B/.50,001
- abril B/.16,667
- mayo B/.16,667
- junio B/.16,667</t>
        </r>
      </text>
    </comment>
    <comment ref="H94" authorId="0" shapeId="0" xr:uid="{00000000-0006-0000-0100-000019000000}">
      <text>
        <r>
          <rPr>
            <b/>
            <sz val="9"/>
            <color indexed="81"/>
            <rFont val="Tahoma"/>
            <charset val="1"/>
          </rPr>
          <t>Redistribucion No.275.02.19
+febrero B/.50,001
- abril B/.16,667
- mayo B/.16,667
- junio B/.16,667</t>
        </r>
      </text>
    </comment>
    <comment ref="I94" authorId="0" shapeId="0" xr:uid="{00000000-0006-0000-0100-00001A000000}">
      <text>
        <r>
          <rPr>
            <b/>
            <sz val="9"/>
            <color indexed="81"/>
            <rFont val="Tahoma"/>
            <charset val="1"/>
          </rPr>
          <t>Redistribucion No.275.02.19
+febrero B/.50,001
- abril B/.16,667
- mayo B/.16,667
- junio B/.16,667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LMartinez</author>
  </authors>
  <commentList>
    <comment ref="A6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LMartinez: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LMartinez</author>
  </authors>
  <commentList>
    <comment ref="A6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LMartinez: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<sst xmlns="http://schemas.openxmlformats.org/spreadsheetml/2006/main" count="720" uniqueCount="274">
  <si>
    <t>EMPRESA NACIONAL DE AUTOPISTA</t>
  </si>
  <si>
    <t>PRESUPUESTO MODIFICADO</t>
  </si>
  <si>
    <t>ASIGNACION A LA FECHA</t>
  </si>
  <si>
    <t>TOTAL EJECUTADO</t>
  </si>
  <si>
    <t>DISPONIBLE A LA FECHA</t>
  </si>
  <si>
    <t>SERVICIOS PERSONALES</t>
  </si>
  <si>
    <t>001</t>
  </si>
  <si>
    <t>PERSONAL FIJO</t>
  </si>
  <si>
    <t>020</t>
  </si>
  <si>
    <t>DIETAS</t>
  </si>
  <si>
    <t>030</t>
  </si>
  <si>
    <t>GASTOS DE REPRESENTACION FIJO</t>
  </si>
  <si>
    <t>040</t>
  </si>
  <si>
    <t>SOBRETIEMPO</t>
  </si>
  <si>
    <t>050</t>
  </si>
  <si>
    <t>071</t>
  </si>
  <si>
    <t>072</t>
  </si>
  <si>
    <t>073</t>
  </si>
  <si>
    <t>080</t>
  </si>
  <si>
    <t>091</t>
  </si>
  <si>
    <t>SUELDOS</t>
  </si>
  <si>
    <t>094</t>
  </si>
  <si>
    <t>096</t>
  </si>
  <si>
    <t>XIII MES</t>
  </si>
  <si>
    <t>098</t>
  </si>
  <si>
    <t>099</t>
  </si>
  <si>
    <t>CONTRIBUCIONES A LA SEGURIDAD SOCIAL</t>
  </si>
  <si>
    <t>SERVICIOS NO PERSONALES</t>
  </si>
  <si>
    <t>109</t>
  </si>
  <si>
    <t>OTROS ALQUILERES</t>
  </si>
  <si>
    <t>116</t>
  </si>
  <si>
    <t>120</t>
  </si>
  <si>
    <t>142</t>
  </si>
  <si>
    <t>VIATICOS EN EL EXTERIOR</t>
  </si>
  <si>
    <t>143</t>
  </si>
  <si>
    <t>VIATICOS A OTRAS PERSONAS</t>
  </si>
  <si>
    <t>151</t>
  </si>
  <si>
    <t>TRANSPORTE DENTRO DEL PAIS</t>
  </si>
  <si>
    <t>152</t>
  </si>
  <si>
    <t>TRANSPORTE DE O PARA EL EXTERIOR</t>
  </si>
  <si>
    <t>162</t>
  </si>
  <si>
    <t>COMISIONES Y GASTOS BANCARIOS</t>
  </si>
  <si>
    <t>163</t>
  </si>
  <si>
    <t>GASTOS JUDICIALES</t>
  </si>
  <si>
    <t>164</t>
  </si>
  <si>
    <t>GASTOS DE SEGUROS</t>
  </si>
  <si>
    <t>169</t>
  </si>
  <si>
    <t>171</t>
  </si>
  <si>
    <t xml:space="preserve">CONSULTORIAS  </t>
  </si>
  <si>
    <t>189</t>
  </si>
  <si>
    <t>OTROS MANTENIMIENTOS Y REPARACIONES</t>
  </si>
  <si>
    <t>195</t>
  </si>
  <si>
    <t>196</t>
  </si>
  <si>
    <t>MATERIALES Y SUMINISTROS</t>
  </si>
  <si>
    <t>201</t>
  </si>
  <si>
    <t>203</t>
  </si>
  <si>
    <t>BEBIDAS</t>
  </si>
  <si>
    <t>214</t>
  </si>
  <si>
    <t>PRENDAS DE VESTIR</t>
  </si>
  <si>
    <t>221</t>
  </si>
  <si>
    <t>DIESEL</t>
  </si>
  <si>
    <t>223</t>
  </si>
  <si>
    <t>GASOLINA</t>
  </si>
  <si>
    <t>231</t>
  </si>
  <si>
    <t>IMPRESOS</t>
  </si>
  <si>
    <t>232</t>
  </si>
  <si>
    <t>263</t>
  </si>
  <si>
    <t>269</t>
  </si>
  <si>
    <t>271</t>
  </si>
  <si>
    <t>273</t>
  </si>
  <si>
    <t>275</t>
  </si>
  <si>
    <t>293</t>
  </si>
  <si>
    <t>301</t>
  </si>
  <si>
    <t>EQUIPO DE COMUNICACIONES</t>
  </si>
  <si>
    <t>314</t>
  </si>
  <si>
    <t>EQUIPO DE TRANSPORTE TERRESTRE</t>
  </si>
  <si>
    <t>340</t>
  </si>
  <si>
    <t>EQUIPO DE OFICINA</t>
  </si>
  <si>
    <t>350</t>
  </si>
  <si>
    <t>MOBILIARIO DE OFICINA</t>
  </si>
  <si>
    <t>380</t>
  </si>
  <si>
    <t>EQUIPO DE COMPUTACION</t>
  </si>
  <si>
    <t>392</t>
  </si>
  <si>
    <t>TRANSFERENCIAS CORRIENTES</t>
  </si>
  <si>
    <t>611</t>
  </si>
  <si>
    <t>DONATIVOS A PERSONAS</t>
  </si>
  <si>
    <t>624</t>
  </si>
  <si>
    <t>641</t>
  </si>
  <si>
    <t>GOBIERNO CENTRAL</t>
  </si>
  <si>
    <t>649</t>
  </si>
  <si>
    <t>ASIGNACIONES GLOBALES</t>
  </si>
  <si>
    <t>930</t>
  </si>
  <si>
    <t>IMPREVISTOS</t>
  </si>
  <si>
    <t>COD.</t>
  </si>
  <si>
    <t>OBJETO DE GASTO</t>
  </si>
  <si>
    <t>TOTAL</t>
  </si>
  <si>
    <t>(En balboas)</t>
  </si>
  <si>
    <t>1</t>
  </si>
  <si>
    <t>2</t>
  </si>
  <si>
    <t>3</t>
  </si>
  <si>
    <t>6</t>
  </si>
  <si>
    <t>DISPONIBLE ANUAL</t>
  </si>
  <si>
    <t>CUADRO DE EJECUCIÓN PRESUPUESTARIA DE GASTOS</t>
  </si>
  <si>
    <t>MAQUINARIA Y EQUIPO</t>
  </si>
  <si>
    <t>GASTOS DE REPRESENTACION FIJOS</t>
  </si>
  <si>
    <t>CUOTA PATRONAL DE SEGURO SOCIAL</t>
  </si>
  <si>
    <t>CUOTA PATRONAL DE SEGURO EDUCATIVO</t>
  </si>
  <si>
    <t>CUOTA PATRONAL DE RIESGO PROFESIONAL</t>
  </si>
  <si>
    <t>GRATIFICACIONES, INCENTIVOS Y OTROS SERVICIOS PERSONALES</t>
  </si>
  <si>
    <t>EJECUCIÓN ACUMULADA ANTERIOR</t>
  </si>
  <si>
    <t>EJECUCIÓN   EN   %</t>
  </si>
  <si>
    <t>DIRECCIÓN DE PRESUPUESTO DE LA NACIÓN</t>
  </si>
  <si>
    <t>MINISTERIO DE ECONOMÍA Y FINANZAS</t>
  </si>
  <si>
    <t>SERVICIO DE TRANSMISIÓN DE DATOS</t>
  </si>
  <si>
    <t>IMPRESIÓN, ENCUADERNACIÓN Y OTROS</t>
  </si>
  <si>
    <t>OTROS SERVICIOS COMERCIALES Y FINANCIEROS</t>
  </si>
  <si>
    <t>VIÁTICOS</t>
  </si>
  <si>
    <t>TRANSPORTE DE PERSONAS Y BIENES</t>
  </si>
  <si>
    <t>ALIMENTO PARA CONSUMO HUMANO</t>
  </si>
  <si>
    <t>PAPELERÍA</t>
  </si>
  <si>
    <t>MATERIAL Y ARTÍCULOS DE SEGURIDAD PÚBLICA E INSTITUCIONAL</t>
  </si>
  <si>
    <t>OTROS PRODUCTOS VARIOS</t>
  </si>
  <si>
    <t>ÚTILES DE COCINA Y COMEDOR</t>
  </si>
  <si>
    <t>ÚTILES DE ASEO Y LIMPIEZA</t>
  </si>
  <si>
    <t>ÚTILES Y MATERIALES DE OFICINA</t>
  </si>
  <si>
    <t>COMBUSTIBLES Y LUBRICANTES</t>
  </si>
  <si>
    <t>CAPACITACIÓN Y ESTUDIOS</t>
  </si>
  <si>
    <t>MAQUINARIA Y EQUIPO DE TRANSPORTE</t>
  </si>
  <si>
    <t>OTRAS TRANFERENCIAS</t>
  </si>
  <si>
    <t>al 31 de enero de 2019</t>
  </si>
  <si>
    <t>PRESUPUESTO LEY 2019</t>
  </si>
  <si>
    <t>EJECUCIÓN DEL MES DE ENERO</t>
  </si>
  <si>
    <t>132</t>
  </si>
  <si>
    <t>PROMOCIÓN Y PUBLICIDAD</t>
  </si>
  <si>
    <t>MINISTERIO DE ECONOMIA Y FINANZAS</t>
  </si>
  <si>
    <t>DIRECCION DE PRESUPUESTO DE LA NACION</t>
  </si>
  <si>
    <r>
      <t xml:space="preserve">ASIGNACION MENSUAL DEL PRESUPUESTO DE GASTOS: </t>
    </r>
    <r>
      <rPr>
        <b/>
        <sz val="16"/>
        <rFont val="Calibri"/>
        <family val="2"/>
        <scheme val="minor"/>
      </rPr>
      <t>2019</t>
    </r>
  </si>
  <si>
    <t>Entidad: 275 - EMPRESA NACIONAL DE AUTOPISTA, S.A.</t>
  </si>
  <si>
    <t>ACUMULADO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</si>
  <si>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</si>
  <si>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</si>
  <si>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</si>
  <si>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</si>
  <si>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</si>
  <si>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</si>
  <si>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</si>
  <si>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</si>
  <si>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</si>
  <si>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</si>
  <si>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</si>
  <si>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</si>
  <si>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</si>
  <si>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FUNCIONAMIENTO</t>
  </si>
  <si>
    <t>000</t>
  </si>
  <si>
    <t>XIII</t>
  </si>
  <si>
    <t>070</t>
  </si>
  <si>
    <t>CONTRIBUCIONES A LA SEGURIDAD</t>
  </si>
  <si>
    <t>OTROS SERVICIOS PERSONALES</t>
  </si>
  <si>
    <t>090</t>
  </si>
  <si>
    <t>CREDITOS RECONOCIDOS POR SERVICIOS PERSONALES</t>
  </si>
  <si>
    <t>100</t>
  </si>
  <si>
    <t>ALQUILERES</t>
  </si>
  <si>
    <t>110</t>
  </si>
  <si>
    <t>SERVICIOS BASICOS</t>
  </si>
  <si>
    <t>113</t>
  </si>
  <si>
    <t>CORREO</t>
  </si>
  <si>
    <t>115</t>
  </si>
  <si>
    <t>TELECOMUNICACIONES</t>
  </si>
  <si>
    <t>SERV. DE TRANSMISION DE DATOS</t>
  </si>
  <si>
    <t>IMPRESIÓN, ENCUADERNACION Y</t>
  </si>
  <si>
    <t>130</t>
  </si>
  <si>
    <t>INFORMACION Y PUBLICIDAD</t>
  </si>
  <si>
    <t>131</t>
  </si>
  <si>
    <t>ANUNCIOS Y AVISOS</t>
  </si>
  <si>
    <t>PROMOCION Y PUBLICIDAD</t>
  </si>
  <si>
    <t>140</t>
  </si>
  <si>
    <t>VIATICOS</t>
  </si>
  <si>
    <t>141</t>
  </si>
  <si>
    <t>VIATICOS DENTRO DEL PAIS</t>
  </si>
  <si>
    <t>150</t>
  </si>
  <si>
    <t>160</t>
  </si>
  <si>
    <t>SERVICIOS COMERCIALES Y FINANCIEROS</t>
  </si>
  <si>
    <t>165</t>
  </si>
  <si>
    <t>SERVICIOS COMERCIALES</t>
  </si>
  <si>
    <t>OTROS SERVICIOS COMERCIALES</t>
  </si>
  <si>
    <t>170</t>
  </si>
  <si>
    <t>CONSULTORIAS Y SERVICIOS ESPECIALES</t>
  </si>
  <si>
    <t>172</t>
  </si>
  <si>
    <t>SERVICIOS ESPECIALES</t>
  </si>
  <si>
    <t>180</t>
  </si>
  <si>
    <t>MANTENIMIENTO Y REPARACION</t>
  </si>
  <si>
    <t>181</t>
  </si>
  <si>
    <t>MANTENIMIENTO Y REPARACION DE EDIFICIO</t>
  </si>
  <si>
    <t>185</t>
  </si>
  <si>
    <t>MANT. DE EQUIPO DE COMPUTACION</t>
  </si>
  <si>
    <t>190</t>
  </si>
  <si>
    <t>CR. REC. POR SERVICIOS NO Personales</t>
  </si>
  <si>
    <t>192</t>
  </si>
  <si>
    <t>BASICOS</t>
  </si>
  <si>
    <t>Viáticos</t>
  </si>
  <si>
    <t>Transporte de Personas y Bienes</t>
  </si>
  <si>
    <t>197</t>
  </si>
  <si>
    <t>Servicios Comerciales y Financieros</t>
  </si>
  <si>
    <t>199</t>
  </si>
  <si>
    <t>Mantenimiento y Reparación</t>
  </si>
  <si>
    <t>200</t>
  </si>
  <si>
    <t>ALIMENTOS Y BEBIDAS</t>
  </si>
  <si>
    <t>ALIMENTOS PARA CONSUMO HUMANO</t>
  </si>
  <si>
    <t>210</t>
  </si>
  <si>
    <t>TEXTILES Y VESTUARIO</t>
  </si>
  <si>
    <t>220</t>
  </si>
  <si>
    <t>230</t>
  </si>
  <si>
    <t>PRODUCTO DE PAPEL Y CARTON</t>
  </si>
  <si>
    <t>PAPELERIA</t>
  </si>
  <si>
    <t>260</t>
  </si>
  <si>
    <t>PRUDUCTOS VARIOS</t>
  </si>
  <si>
    <t>MATERIALES Y ARTICULOS DE SEG PUBLICA</t>
  </si>
  <si>
    <t>OTROS PRODUC TOS VARIOS</t>
  </si>
  <si>
    <t>270</t>
  </si>
  <si>
    <t>UTILES Y MATERIALES DIVERSOS</t>
  </si>
  <si>
    <t>UTILES DE COCINA Y COMEDOR</t>
  </si>
  <si>
    <t>UTILES DE ASEO Y LIMPIEZA</t>
  </si>
  <si>
    <t>UTILES Y MATERIALES DE OFICINA</t>
  </si>
  <si>
    <t>291</t>
  </si>
  <si>
    <t>CREDITOS RECONOCIDOS POR MATERIALES Y SUMINISTROS</t>
  </si>
  <si>
    <t xml:space="preserve">MAQUINARIA Y EQUIPO </t>
  </si>
  <si>
    <t>370</t>
  </si>
  <si>
    <t>MAQUINARIA Y EQUIPO DE VARIOS</t>
  </si>
  <si>
    <t>610</t>
  </si>
  <si>
    <t>A PERSONAS</t>
  </si>
  <si>
    <t>DONATIVOS</t>
  </si>
  <si>
    <t>620</t>
  </si>
  <si>
    <t>BECAS DE ESTUDIO</t>
  </si>
  <si>
    <t>CAPACITACION Y ESTUDIO</t>
  </si>
  <si>
    <t>640</t>
  </si>
  <si>
    <t>A INSTITUCIONES PUBLICAS</t>
  </si>
  <si>
    <t>IMPUESTOS Y DIVIDENDOS</t>
  </si>
  <si>
    <t>9</t>
  </si>
  <si>
    <r>
      <t xml:space="preserve">ASIGNACION MENSUAL DEL PRESUPUESTO DE INGRESOS: </t>
    </r>
    <r>
      <rPr>
        <b/>
        <sz val="16"/>
        <rFont val="Calibri"/>
        <family val="2"/>
        <scheme val="minor"/>
      </rPr>
      <t>2018</t>
    </r>
  </si>
  <si>
    <t>275.1.2.6.0.99</t>
  </si>
  <si>
    <t>OTROS INGRESOS DVARIOS</t>
  </si>
  <si>
    <t>275.1.2.3.1.16</t>
  </si>
  <si>
    <t>INGRESOS NO TRIBUTARIOS</t>
  </si>
  <si>
    <t>Total Presupuesto Original</t>
  </si>
  <si>
    <t>Total Presupuesto Mod</t>
  </si>
  <si>
    <t>Dif</t>
  </si>
  <si>
    <t>Empresa Nacional de Autopista, S.A.</t>
  </si>
  <si>
    <t>EJECUCION PRESUPUESTARIA MENSUAL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</si>
  <si>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</si>
  <si>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</si>
  <si>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</si>
  <si>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</si>
  <si>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</si>
  <si>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</si>
  <si>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</si>
  <si>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</si>
  <si>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</si>
  <si>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</si>
  <si>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</si>
  <si>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</si>
  <si>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Key</t>
  </si>
  <si>
    <t>TOTALES</t>
  </si>
  <si>
    <t>C. P. DE SEGURO SOCIAL</t>
  </si>
  <si>
    <t>CUOTA PATRONAL DE SEG.  E.</t>
  </si>
  <si>
    <t>CUOTA PATRONAL DE RIESGO P.</t>
  </si>
  <si>
    <t>PRESTACIONES LIQUIDACION</t>
  </si>
  <si>
    <t>Serv. de Transmision Datos</t>
  </si>
  <si>
    <t>OTROS MANTENIMIENTOS</t>
  </si>
  <si>
    <t>Viaticos</t>
  </si>
  <si>
    <t>Transporte de Persona y Bienes</t>
  </si>
  <si>
    <t>febrero</t>
  </si>
  <si>
    <t>EJECUCIÓN DEL MES DE FEBRERO</t>
  </si>
  <si>
    <t>4600-132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</si>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</sst>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i/>
      <sz val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/>
    <xf numFmtId="4" fontId="5" fillId="0" borderId="0" xfId="0" applyNumberFormat="1" applyFont="1"/>
    <xf numFmtId="164" fontId="5" fillId="0" borderId="0" xfId="1" applyFont="1"/>
    <xf numFmtId="0" fontId="5" fillId="0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4" fontId="9" fillId="3" borderId="1" xfId="1" applyFont="1" applyFill="1" applyBorder="1"/>
    <xf numFmtId="0" fontId="8" fillId="4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4" fontId="9" fillId="0" borderId="1" xfId="1" applyNumberFormat="1" applyFont="1" applyBorder="1"/>
    <xf numFmtId="4" fontId="9" fillId="0" borderId="1" xfId="1" applyNumberFormat="1" applyFont="1" applyFill="1" applyBorder="1"/>
    <xf numFmtId="4" fontId="10" fillId="0" borderId="1" xfId="1" applyNumberFormat="1" applyFont="1" applyBorder="1"/>
    <xf numFmtId="4" fontId="11" fillId="0" borderId="1" xfId="0" applyNumberFormat="1" applyFont="1" applyBorder="1"/>
    <xf numFmtId="4" fontId="11" fillId="0" borderId="1" xfId="2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6" fillId="0" borderId="2" xfId="0" applyFont="1" applyBorder="1" applyAlignment="1"/>
    <xf numFmtId="0" fontId="5" fillId="0" borderId="2" xfId="0" applyFont="1" applyBorder="1"/>
    <xf numFmtId="49" fontId="5" fillId="0" borderId="2" xfId="0" applyNumberFormat="1" applyFont="1" applyBorder="1"/>
    <xf numFmtId="49" fontId="8" fillId="5" borderId="1" xfId="0" applyNumberFormat="1" applyFont="1" applyFill="1" applyBorder="1" applyAlignment="1">
      <alignment horizontal="center"/>
    </xf>
    <xf numFmtId="0" fontId="9" fillId="5" borderId="1" xfId="0" applyFont="1" applyFill="1" applyBorder="1"/>
    <xf numFmtId="4" fontId="9" fillId="5" borderId="1" xfId="1" applyNumberFormat="1" applyFont="1" applyFill="1" applyBorder="1"/>
    <xf numFmtId="4" fontId="10" fillId="5" borderId="1" xfId="1" applyNumberFormat="1" applyFont="1" applyFill="1" applyBorder="1"/>
    <xf numFmtId="4" fontId="11" fillId="5" borderId="1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3" fillId="0" borderId="0" xfId="0" applyNumberFormat="1" applyFont="1"/>
    <xf numFmtId="0" fontId="13" fillId="0" borderId="0" xfId="0" applyFont="1"/>
    <xf numFmtId="49" fontId="13" fillId="0" borderId="0" xfId="0" applyNumberFormat="1" applyFont="1" applyAlignment="1">
      <alignment horizontal="left"/>
    </xf>
    <xf numFmtId="0" fontId="17" fillId="0" borderId="0" xfId="0" applyFont="1"/>
    <xf numFmtId="0" fontId="13" fillId="0" borderId="0" xfId="0" applyFont="1" applyFill="1" applyBorder="1" applyAlignment="1"/>
    <xf numFmtId="0" fontId="13" fillId="0" borderId="0" xfId="0" applyFont="1" applyBorder="1" applyAlignment="1"/>
    <xf numFmtId="3" fontId="13" fillId="0" borderId="0" xfId="0" applyNumberFormat="1" applyFont="1" applyBorder="1" applyAlignment="1"/>
    <xf numFmtId="1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18" fillId="0" borderId="3" xfId="0" applyNumberFormat="1" applyFont="1" applyBorder="1" applyAlignment="1">
      <alignment horizontal="center"/>
    </xf>
    <xf numFmtId="165" fontId="19" fillId="0" borderId="0" xfId="1" applyNumberFormat="1" applyFont="1" applyFill="1"/>
    <xf numFmtId="165" fontId="18" fillId="0" borderId="0" xfId="1" applyNumberFormat="1" applyFont="1" applyFill="1"/>
    <xf numFmtId="49" fontId="13" fillId="0" borderId="3" xfId="0" applyNumberFormat="1" applyFont="1" applyBorder="1" applyAlignment="1">
      <alignment horizontal="left"/>
    </xf>
    <xf numFmtId="0" fontId="17" fillId="0" borderId="3" xfId="0" applyFont="1" applyBorder="1"/>
    <xf numFmtId="165" fontId="19" fillId="0" borderId="3" xfId="1" applyNumberFormat="1" applyFont="1" applyFill="1" applyBorder="1"/>
    <xf numFmtId="165" fontId="18" fillId="0" borderId="3" xfId="1" applyNumberFormat="1" applyFont="1" applyFill="1" applyBorder="1"/>
    <xf numFmtId="165" fontId="18" fillId="0" borderId="3" xfId="1" applyNumberFormat="1" applyFont="1" applyBorder="1"/>
    <xf numFmtId="49" fontId="13" fillId="0" borderId="3" xfId="0" applyNumberFormat="1" applyFont="1" applyFill="1" applyBorder="1" applyAlignment="1">
      <alignment horizontal="left"/>
    </xf>
    <xf numFmtId="0" fontId="17" fillId="0" borderId="3" xfId="0" applyFont="1" applyFill="1" applyBorder="1"/>
    <xf numFmtId="165" fontId="18" fillId="0" borderId="0" xfId="1" applyNumberFormat="1" applyFont="1" applyFill="1" applyBorder="1"/>
    <xf numFmtId="49" fontId="15" fillId="0" borderId="0" xfId="0" applyNumberFormat="1" applyFont="1" applyAlignment="1">
      <alignment horizontal="left"/>
    </xf>
    <xf numFmtId="0" fontId="15" fillId="0" borderId="0" xfId="0" applyFont="1"/>
    <xf numFmtId="165" fontId="15" fillId="0" borderId="0" xfId="1" applyNumberFormat="1" applyFont="1" applyFill="1"/>
    <xf numFmtId="165" fontId="15" fillId="0" borderId="0" xfId="1" applyNumberFormat="1" applyFont="1"/>
    <xf numFmtId="49" fontId="18" fillId="0" borderId="0" xfId="0" applyNumberFormat="1" applyFont="1" applyAlignment="1">
      <alignment horizontal="left"/>
    </xf>
    <xf numFmtId="0" fontId="18" fillId="0" borderId="0" xfId="0" applyFont="1"/>
    <xf numFmtId="3" fontId="18" fillId="0" borderId="0" xfId="0" applyNumberFormat="1" applyFont="1"/>
    <xf numFmtId="3" fontId="19" fillId="0" borderId="0" xfId="0" applyNumberFormat="1" applyFont="1"/>
    <xf numFmtId="3" fontId="15" fillId="0" borderId="0" xfId="0" applyNumberFormat="1" applyFont="1"/>
    <xf numFmtId="165" fontId="18" fillId="0" borderId="0" xfId="1" applyNumberFormat="1" applyFont="1"/>
    <xf numFmtId="49" fontId="20" fillId="0" borderId="0" xfId="0" applyNumberFormat="1" applyFont="1" applyAlignment="1">
      <alignment horizontal="left"/>
    </xf>
    <xf numFmtId="165" fontId="13" fillId="0" borderId="0" xfId="1" applyNumberFormat="1" applyFont="1" applyFill="1"/>
    <xf numFmtId="0" fontId="19" fillId="0" borderId="0" xfId="0" applyFont="1"/>
    <xf numFmtId="3" fontId="21" fillId="0" borderId="0" xfId="0" applyNumberFormat="1" applyFont="1"/>
    <xf numFmtId="164" fontId="18" fillId="0" borderId="0" xfId="1" applyFont="1" applyFill="1"/>
    <xf numFmtId="164" fontId="18" fillId="0" borderId="0" xfId="1" applyFont="1"/>
    <xf numFmtId="165" fontId="18" fillId="0" borderId="0" xfId="1" applyNumberFormat="1" applyFont="1" applyAlignment="1"/>
    <xf numFmtId="165" fontId="18" fillId="0" borderId="0" xfId="0" applyNumberFormat="1" applyFont="1" applyFill="1"/>
    <xf numFmtId="164" fontId="18" fillId="0" borderId="0" xfId="0" applyNumberFormat="1" applyFont="1" applyFill="1"/>
    <xf numFmtId="3" fontId="18" fillId="0" borderId="0" xfId="0" applyNumberFormat="1" applyFont="1" applyFill="1"/>
    <xf numFmtId="3" fontId="13" fillId="0" borderId="0" xfId="0" applyNumberFormat="1" applyFont="1" applyAlignment="1">
      <alignment horizontal="left"/>
    </xf>
    <xf numFmtId="3" fontId="17" fillId="0" borderId="0" xfId="0" applyNumberFormat="1" applyFont="1"/>
    <xf numFmtId="1" fontId="18" fillId="0" borderId="0" xfId="0" applyNumberFormat="1" applyFont="1" applyFill="1"/>
    <xf numFmtId="0" fontId="18" fillId="0" borderId="0" xfId="0" applyFont="1" applyFill="1"/>
    <xf numFmtId="0" fontId="24" fillId="0" borderId="0" xfId="0" applyFont="1"/>
    <xf numFmtId="49" fontId="24" fillId="0" borderId="0" xfId="0" applyNumberFormat="1" applyFont="1"/>
    <xf numFmtId="0" fontId="0" fillId="0" borderId="0" xfId="0" applyAlignment="1"/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center"/>
    </xf>
    <xf numFmtId="4" fontId="27" fillId="0" borderId="0" xfId="0" applyNumberFormat="1" applyFont="1" applyAlignment="1"/>
    <xf numFmtId="4" fontId="28" fillId="0" borderId="0" xfId="0" applyNumberFormat="1" applyFont="1"/>
    <xf numFmtId="49" fontId="24" fillId="0" borderId="0" xfId="0" applyNumberFormat="1" applyFont="1" applyAlignment="1">
      <alignment horizontal="left"/>
    </xf>
    <xf numFmtId="0" fontId="26" fillId="0" borderId="0" xfId="0" applyFont="1"/>
    <xf numFmtId="3" fontId="26" fillId="6" borderId="4" xfId="0" applyNumberFormat="1" applyFont="1" applyFill="1" applyBorder="1" applyAlignment="1">
      <alignment horizontal="center"/>
    </xf>
    <xf numFmtId="4" fontId="26" fillId="6" borderId="5" xfId="0" applyNumberFormat="1" applyFont="1" applyFill="1" applyBorder="1" applyAlignment="1">
      <alignment horizontal="center"/>
    </xf>
    <xf numFmtId="0" fontId="26" fillId="6" borderId="6" xfId="0" applyFont="1" applyFill="1" applyBorder="1" applyAlignment="1">
      <alignment horizontal="center"/>
    </xf>
    <xf numFmtId="0" fontId="26" fillId="6" borderId="5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30" fillId="0" borderId="0" xfId="0" applyFont="1" applyAlignment="1"/>
    <xf numFmtId="0" fontId="25" fillId="0" borderId="0" xfId="0" applyFont="1"/>
    <xf numFmtId="49" fontId="26" fillId="0" borderId="0" xfId="0" applyNumberFormat="1" applyFont="1" applyAlignment="1">
      <alignment horizontal="left"/>
    </xf>
    <xf numFmtId="0" fontId="26" fillId="0" borderId="6" xfId="0" applyFont="1" applyBorder="1"/>
    <xf numFmtId="164" fontId="29" fillId="0" borderId="7" xfId="1" applyFont="1" applyBorder="1"/>
    <xf numFmtId="164" fontId="26" fillId="0" borderId="6" xfId="1" applyFont="1" applyBorder="1"/>
    <xf numFmtId="164" fontId="26" fillId="0" borderId="8" xfId="1" applyFont="1" applyBorder="1"/>
    <xf numFmtId="164" fontId="29" fillId="0" borderId="6" xfId="1" applyFont="1" applyBorder="1"/>
    <xf numFmtId="164" fontId="17" fillId="0" borderId="0" xfId="1" applyFont="1"/>
    <xf numFmtId="164" fontId="24" fillId="0" borderId="0" xfId="1" applyFont="1" applyFill="1"/>
    <xf numFmtId="164" fontId="17" fillId="0" borderId="0" xfId="1" applyFont="1" applyBorder="1"/>
    <xf numFmtId="4" fontId="24" fillId="0" borderId="0" xfId="0" applyNumberFormat="1" applyFont="1"/>
    <xf numFmtId="164" fontId="17" fillId="0" borderId="0" xfId="1" applyFont="1" applyFill="1"/>
    <xf numFmtId="0" fontId="24" fillId="0" borderId="0" xfId="0" applyFont="1" applyBorder="1"/>
    <xf numFmtId="49" fontId="24" fillId="0" borderId="0" xfId="0" applyNumberFormat="1" applyFont="1" applyBorder="1" applyAlignment="1">
      <alignment horizontal="left"/>
    </xf>
    <xf numFmtId="164" fontId="24" fillId="0" borderId="0" xfId="1" applyFont="1" applyFill="1" applyBorder="1"/>
    <xf numFmtId="164" fontId="17" fillId="0" borderId="0" xfId="1" applyFont="1" applyFill="1" applyBorder="1"/>
    <xf numFmtId="4" fontId="24" fillId="0" borderId="0" xfId="0" applyNumberFormat="1" applyFont="1" applyBorder="1"/>
    <xf numFmtId="49" fontId="24" fillId="0" borderId="3" xfId="0" applyNumberFormat="1" applyFont="1" applyBorder="1" applyAlignment="1">
      <alignment horizontal="left"/>
    </xf>
    <xf numFmtId="0" fontId="24" fillId="0" borderId="3" xfId="0" applyFont="1" applyBorder="1"/>
    <xf numFmtId="164" fontId="17" fillId="0" borderId="3" xfId="1" applyFont="1" applyBorder="1"/>
    <xf numFmtId="164" fontId="24" fillId="0" borderId="3" xfId="1" applyFont="1" applyFill="1" applyBorder="1"/>
    <xf numFmtId="164" fontId="17" fillId="0" borderId="3" xfId="1" applyFont="1" applyFill="1" applyBorder="1"/>
    <xf numFmtId="4" fontId="24" fillId="0" borderId="3" xfId="0" applyNumberFormat="1" applyFont="1" applyBorder="1"/>
    <xf numFmtId="49" fontId="17" fillId="0" borderId="0" xfId="0" applyNumberFormat="1" applyFont="1" applyAlignment="1">
      <alignment horizontal="left"/>
    </xf>
    <xf numFmtId="49" fontId="17" fillId="0" borderId="3" xfId="0" applyNumberFormat="1" applyFont="1" applyBorder="1" applyAlignment="1">
      <alignment horizontal="left"/>
    </xf>
    <xf numFmtId="49" fontId="20" fillId="0" borderId="3" xfId="0" applyNumberFormat="1" applyFont="1" applyBorder="1" applyAlignment="1">
      <alignment horizontal="left"/>
    </xf>
    <xf numFmtId="49" fontId="31" fillId="0" borderId="0" xfId="0" applyNumberFormat="1" applyFont="1" applyAlignment="1"/>
    <xf numFmtId="0" fontId="26" fillId="0" borderId="9" xfId="0" applyFont="1" applyBorder="1"/>
    <xf numFmtId="164" fontId="29" fillId="0" borderId="10" xfId="1" applyFont="1" applyBorder="1"/>
    <xf numFmtId="164" fontId="26" fillId="0" borderId="10" xfId="1" applyFont="1" applyBorder="1"/>
    <xf numFmtId="4" fontId="26" fillId="0" borderId="10" xfId="1" applyNumberFormat="1" applyFont="1" applyBorder="1"/>
    <xf numFmtId="4" fontId="17" fillId="0" borderId="0" xfId="0" applyNumberFormat="1" applyFont="1"/>
    <xf numFmtId="0" fontId="34" fillId="0" borderId="0" xfId="0" applyFont="1" applyAlignment="1">
      <alignment horizontal="right"/>
    </xf>
    <xf numFmtId="4" fontId="33" fillId="0" borderId="0" xfId="0" applyNumberFormat="1" applyFont="1"/>
    <xf numFmtId="0" fontId="32" fillId="0" borderId="0" xfId="0" applyFont="1" applyAlignment="1">
      <alignment horizontal="right"/>
    </xf>
    <xf numFmtId="4" fontId="35" fillId="0" borderId="0" xfId="0" applyNumberFormat="1" applyFont="1" applyBorder="1"/>
    <xf numFmtId="4" fontId="32" fillId="0" borderId="0" xfId="0" applyNumberFormat="1" applyFont="1" applyBorder="1"/>
    <xf numFmtId="0" fontId="36" fillId="0" borderId="0" xfId="0" applyFont="1"/>
    <xf numFmtId="0" fontId="37" fillId="0" borderId="0" xfId="0" applyFont="1"/>
    <xf numFmtId="0" fontId="32" fillId="0" borderId="0" xfId="0" applyFont="1"/>
    <xf numFmtId="0" fontId="28" fillId="0" borderId="0" xfId="0" applyFont="1" applyBorder="1" applyAlignment="1"/>
    <xf numFmtId="4" fontId="29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4" fontId="29" fillId="0" borderId="0" xfId="0" applyNumberFormat="1" applyFont="1" applyBorder="1" applyAlignment="1"/>
    <xf numFmtId="0" fontId="17" fillId="0" borderId="0" xfId="0" applyFont="1" applyBorder="1"/>
    <xf numFmtId="4" fontId="32" fillId="0" borderId="11" xfId="0" applyNumberFormat="1" applyFont="1" applyBorder="1"/>
    <xf numFmtId="0" fontId="32" fillId="0" borderId="0" xfId="0" applyFont="1" applyBorder="1" applyAlignment="1"/>
    <xf numFmtId="10" fontId="37" fillId="0" borderId="0" xfId="0" applyNumberFormat="1" applyFont="1" applyBorder="1" applyAlignment="1"/>
    <xf numFmtId="0" fontId="32" fillId="0" borderId="0" xfId="0" applyFont="1" applyBorder="1" applyAlignment="1">
      <alignment horizontal="left"/>
    </xf>
    <xf numFmtId="10" fontId="37" fillId="0" borderId="0" xfId="0" applyNumberFormat="1" applyFont="1" applyBorder="1" applyAlignment="1">
      <alignment horizontal="center"/>
    </xf>
    <xf numFmtId="0" fontId="38" fillId="0" borderId="2" xfId="0" applyFont="1" applyBorder="1"/>
    <xf numFmtId="4" fontId="35" fillId="0" borderId="0" xfId="0" applyNumberFormat="1" applyFont="1" applyBorder="1" applyAlignment="1">
      <alignment horizontal="center"/>
    </xf>
    <xf numFmtId="4" fontId="32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center"/>
    </xf>
    <xf numFmtId="4" fontId="24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3" fontId="39" fillId="0" borderId="1" xfId="0" applyNumberFormat="1" applyFont="1" applyFill="1" applyBorder="1" applyAlignment="1">
      <alignment horizontal="center" vertical="center" wrapText="1"/>
    </xf>
    <xf numFmtId="4" fontId="39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/>
    </xf>
    <xf numFmtId="164" fontId="39" fillId="0" borderId="1" xfId="1" applyFont="1" applyFill="1" applyBorder="1"/>
    <xf numFmtId="0" fontId="39" fillId="0" borderId="1" xfId="0" applyFont="1" applyFill="1" applyBorder="1" applyAlignment="1">
      <alignment horizontal="center"/>
    </xf>
    <xf numFmtId="164" fontId="39" fillId="0" borderId="1" xfId="1" applyFont="1" applyFill="1" applyBorder="1" applyAlignment="1">
      <alignment horizontal="center"/>
    </xf>
    <xf numFmtId="49" fontId="39" fillId="0" borderId="1" xfId="0" applyNumberFormat="1" applyFont="1" applyFill="1" applyBorder="1" applyAlignment="1">
      <alignment horizontal="center"/>
    </xf>
    <xf numFmtId="0" fontId="39" fillId="0" borderId="1" xfId="0" applyFont="1" applyFill="1" applyBorder="1"/>
    <xf numFmtId="4" fontId="39" fillId="0" borderId="1" xfId="1" applyNumberFormat="1" applyFont="1" applyFill="1" applyBorder="1"/>
    <xf numFmtId="4" fontId="39" fillId="0" borderId="1" xfId="0" applyNumberFormat="1" applyFont="1" applyFill="1" applyBorder="1"/>
    <xf numFmtId="4" fontId="39" fillId="0" borderId="1" xfId="2" applyNumberFormat="1" applyFont="1" applyFill="1" applyBorder="1" applyAlignment="1">
      <alignment horizontal="right"/>
    </xf>
    <xf numFmtId="49" fontId="39" fillId="0" borderId="1" xfId="0" applyNumberFormat="1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0</xdr:rowOff>
    </xdr:from>
    <xdr:ext cx="1463040" cy="914400"/>
    <xdr:pic>
      <xdr:nvPicPr>
        <xdr:cNvPr id="2" name="Picture 1" descr="Macintosh HD:Users:ajipintao-diseno02:Desktop:PLACID:ENA:Logo:logoena:logoena.wm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0"/>
          <a:ext cx="1463040" cy="914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177644</xdr:colOff>
      <xdr:row>0</xdr:row>
      <xdr:rowOff>129540</xdr:rowOff>
    </xdr:from>
    <xdr:ext cx="1414936" cy="861059"/>
    <xdr:pic>
      <xdr:nvPicPr>
        <xdr:cNvPr id="4" name="Picture 1" descr="Macintosh HD:Users:ajipintao-diseno02:Desktop:PLACID:ENA:Logo:logoena:logoena.wm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44" y="129540"/>
          <a:ext cx="1414936" cy="8610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tor-IT\Downloads\Presupue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Periodos con cuenta"/>
      <sheetName val="EJEC ACUMULADA POR MES"/>
      <sheetName val="ASIGNADO 2019 MES A MES"/>
      <sheetName val="MOD 2019 MES A MES"/>
      <sheetName val="EJECUCION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ACUMULADOS"/>
      <sheetName val="GAST vs ING"/>
      <sheetName val="Datos"/>
    </sheetNames>
    <sheetDataSet>
      <sheetData sheetId="0">
        <row r="7">
          <cell r="C7">
            <v>189041.1</v>
          </cell>
          <cell r="D7">
            <v>124657.53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</sheetData>
      <sheetData sheetId="1" refreshError="1"/>
      <sheetData sheetId="2" refreshError="1"/>
      <sheetData sheetId="3">
        <row r="13">
          <cell r="A13" t="str">
            <v>000</v>
          </cell>
          <cell r="B13" t="str">
            <v>SUELDOS</v>
          </cell>
          <cell r="P13" t="str">
            <v>000</v>
          </cell>
        </row>
        <row r="14">
          <cell r="A14" t="str">
            <v>001</v>
          </cell>
          <cell r="B14" t="str">
            <v>PERSONAL FIJO</v>
          </cell>
          <cell r="C14">
            <v>1103820</v>
          </cell>
          <cell r="D14">
            <v>91985</v>
          </cell>
          <cell r="E14">
            <v>91985</v>
          </cell>
          <cell r="F14">
            <v>91985</v>
          </cell>
          <cell r="G14">
            <v>91985</v>
          </cell>
          <cell r="H14">
            <v>91985</v>
          </cell>
          <cell r="I14">
            <v>91985</v>
          </cell>
          <cell r="J14">
            <v>91985</v>
          </cell>
          <cell r="K14">
            <v>91985</v>
          </cell>
          <cell r="L14">
            <v>91985</v>
          </cell>
          <cell r="M14">
            <v>91985</v>
          </cell>
          <cell r="N14">
            <v>91985</v>
          </cell>
          <cell r="O14">
            <v>91985</v>
          </cell>
          <cell r="P14" t="str">
            <v>001</v>
          </cell>
          <cell r="Q14">
            <v>91985</v>
          </cell>
          <cell r="R14">
            <v>183970</v>
          </cell>
          <cell r="S14">
            <v>275955</v>
          </cell>
          <cell r="T14">
            <v>367940</v>
          </cell>
          <cell r="U14">
            <v>459925</v>
          </cell>
          <cell r="V14">
            <v>551910</v>
          </cell>
          <cell r="W14">
            <v>643895</v>
          </cell>
          <cell r="X14">
            <v>735880</v>
          </cell>
          <cell r="Y14">
            <v>827865</v>
          </cell>
          <cell r="Z14">
            <v>919850</v>
          </cell>
          <cell r="AA14">
            <v>1011835</v>
          </cell>
          <cell r="AB14">
            <v>1103820</v>
          </cell>
        </row>
        <row r="15">
          <cell r="A15" t="str">
            <v>020</v>
          </cell>
          <cell r="B15" t="str">
            <v>DIETAS</v>
          </cell>
          <cell r="C15">
            <v>81000</v>
          </cell>
          <cell r="D15">
            <v>6750</v>
          </cell>
          <cell r="E15">
            <v>6750</v>
          </cell>
          <cell r="F15">
            <v>6750</v>
          </cell>
          <cell r="G15">
            <v>6750</v>
          </cell>
          <cell r="H15">
            <v>6750</v>
          </cell>
          <cell r="I15">
            <v>6750</v>
          </cell>
          <cell r="J15">
            <v>6750</v>
          </cell>
          <cell r="K15">
            <v>6750</v>
          </cell>
          <cell r="L15">
            <v>6750</v>
          </cell>
          <cell r="M15">
            <v>6750</v>
          </cell>
          <cell r="N15">
            <v>6750</v>
          </cell>
          <cell r="O15">
            <v>6750</v>
          </cell>
          <cell r="P15" t="str">
            <v>020</v>
          </cell>
          <cell r="Q15">
            <v>6750</v>
          </cell>
          <cell r="R15">
            <v>13500</v>
          </cell>
          <cell r="S15">
            <v>20250</v>
          </cell>
          <cell r="T15">
            <v>27000</v>
          </cell>
          <cell r="U15">
            <v>33750</v>
          </cell>
          <cell r="V15">
            <v>40500</v>
          </cell>
          <cell r="W15">
            <v>47250</v>
          </cell>
          <cell r="X15">
            <v>54000</v>
          </cell>
          <cell r="Y15">
            <v>60750</v>
          </cell>
          <cell r="Z15">
            <v>67500</v>
          </cell>
          <cell r="AA15">
            <v>74250</v>
          </cell>
          <cell r="AB15">
            <v>81000</v>
          </cell>
        </row>
        <row r="16">
          <cell r="A16" t="str">
            <v>030</v>
          </cell>
          <cell r="B16" t="str">
            <v>GASTOS DE REPRESENTACION FIJO</v>
          </cell>
          <cell r="C16">
            <v>89580</v>
          </cell>
          <cell r="D16">
            <v>7465</v>
          </cell>
          <cell r="E16">
            <v>7465</v>
          </cell>
          <cell r="F16">
            <v>7465</v>
          </cell>
          <cell r="G16">
            <v>7465</v>
          </cell>
          <cell r="H16">
            <v>7465</v>
          </cell>
          <cell r="I16">
            <v>7465</v>
          </cell>
          <cell r="J16">
            <v>7465</v>
          </cell>
          <cell r="K16">
            <v>7465</v>
          </cell>
          <cell r="L16">
            <v>7465</v>
          </cell>
          <cell r="M16">
            <v>7465</v>
          </cell>
          <cell r="N16">
            <v>7465</v>
          </cell>
          <cell r="O16">
            <v>7465</v>
          </cell>
          <cell r="P16" t="str">
            <v>030</v>
          </cell>
          <cell r="Q16">
            <v>7465</v>
          </cell>
          <cell r="R16">
            <v>14930</v>
          </cell>
          <cell r="S16">
            <v>22395</v>
          </cell>
          <cell r="T16">
            <v>29860</v>
          </cell>
          <cell r="U16">
            <v>37325</v>
          </cell>
          <cell r="V16">
            <v>44790</v>
          </cell>
          <cell r="W16">
            <v>52255</v>
          </cell>
          <cell r="X16">
            <v>59720</v>
          </cell>
          <cell r="Y16">
            <v>67185</v>
          </cell>
          <cell r="Z16">
            <v>74650</v>
          </cell>
          <cell r="AA16">
            <v>82115</v>
          </cell>
          <cell r="AB16">
            <v>89580</v>
          </cell>
        </row>
        <row r="17">
          <cell r="A17" t="str">
            <v>040</v>
          </cell>
          <cell r="B17" t="str">
            <v>SOBRETIEMPO</v>
          </cell>
          <cell r="C17">
            <v>1200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>
            <v>100</v>
          </cell>
          <cell r="J17">
            <v>100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>
            <v>100</v>
          </cell>
          <cell r="P17" t="str">
            <v>040</v>
          </cell>
          <cell r="Q17">
            <v>100</v>
          </cell>
          <cell r="R17">
            <v>200</v>
          </cell>
          <cell r="S17">
            <v>300</v>
          </cell>
          <cell r="T17">
            <v>400</v>
          </cell>
          <cell r="U17">
            <v>500</v>
          </cell>
          <cell r="V17">
            <v>600</v>
          </cell>
          <cell r="W17">
            <v>700</v>
          </cell>
          <cell r="X17">
            <v>800</v>
          </cell>
          <cell r="Y17">
            <v>900</v>
          </cell>
          <cell r="Z17">
            <v>1000</v>
          </cell>
          <cell r="AA17">
            <v>1100</v>
          </cell>
          <cell r="AB17">
            <v>1200</v>
          </cell>
        </row>
        <row r="18">
          <cell r="A18" t="str">
            <v>050</v>
          </cell>
          <cell r="B18" t="str">
            <v>XIII</v>
          </cell>
          <cell r="C18">
            <v>104423</v>
          </cell>
          <cell r="D18">
            <v>0</v>
          </cell>
          <cell r="E18">
            <v>34807</v>
          </cell>
          <cell r="J18">
            <v>34808</v>
          </cell>
          <cell r="N18">
            <v>34808</v>
          </cell>
          <cell r="P18" t="str">
            <v>050</v>
          </cell>
          <cell r="Q18">
            <v>0</v>
          </cell>
          <cell r="R18">
            <v>34807</v>
          </cell>
          <cell r="S18">
            <v>34807</v>
          </cell>
          <cell r="T18">
            <v>34807</v>
          </cell>
          <cell r="U18">
            <v>34807</v>
          </cell>
          <cell r="V18">
            <v>34807</v>
          </cell>
          <cell r="W18">
            <v>69615</v>
          </cell>
          <cell r="X18">
            <v>69615</v>
          </cell>
          <cell r="Y18">
            <v>69615</v>
          </cell>
          <cell r="Z18">
            <v>69615</v>
          </cell>
          <cell r="AA18">
            <v>104423</v>
          </cell>
          <cell r="AB18">
            <v>104423</v>
          </cell>
        </row>
        <row r="19">
          <cell r="A19" t="str">
            <v>070</v>
          </cell>
          <cell r="B19" t="str">
            <v>CONTRIBUCIONES A LA SEGURIDAD</v>
          </cell>
          <cell r="C19">
            <v>199035</v>
          </cell>
          <cell r="D19">
            <v>15651</v>
          </cell>
          <cell r="E19">
            <v>19391</v>
          </cell>
          <cell r="F19">
            <v>15651</v>
          </cell>
          <cell r="G19">
            <v>15651</v>
          </cell>
          <cell r="H19">
            <v>15651</v>
          </cell>
          <cell r="I19">
            <v>15651</v>
          </cell>
          <cell r="J19">
            <v>19392</v>
          </cell>
          <cell r="K19">
            <v>15651</v>
          </cell>
          <cell r="L19">
            <v>15651</v>
          </cell>
          <cell r="M19">
            <v>15651</v>
          </cell>
          <cell r="N19">
            <v>19391</v>
          </cell>
          <cell r="O19">
            <v>15653</v>
          </cell>
          <cell r="P19" t="str">
            <v>070</v>
          </cell>
          <cell r="Q19">
            <v>15651</v>
          </cell>
          <cell r="R19">
            <v>35042</v>
          </cell>
          <cell r="S19">
            <v>50693</v>
          </cell>
          <cell r="T19">
            <v>66344</v>
          </cell>
          <cell r="U19">
            <v>81995</v>
          </cell>
          <cell r="V19">
            <v>97646</v>
          </cell>
          <cell r="W19">
            <v>117038</v>
          </cell>
          <cell r="X19">
            <v>132689</v>
          </cell>
          <cell r="Y19">
            <v>148340</v>
          </cell>
          <cell r="Z19">
            <v>163991</v>
          </cell>
          <cell r="AA19">
            <v>183382</v>
          </cell>
          <cell r="AB19">
            <v>199035</v>
          </cell>
        </row>
        <row r="20">
          <cell r="A20" t="str">
            <v>071</v>
          </cell>
          <cell r="B20" t="str">
            <v>CUOTA PATRONAL DE SEGURO SOCIAL</v>
          </cell>
          <cell r="C20">
            <v>157417</v>
          </cell>
          <cell r="D20">
            <v>12183</v>
          </cell>
          <cell r="E20">
            <v>15923</v>
          </cell>
          <cell r="F20">
            <v>12183</v>
          </cell>
          <cell r="G20">
            <v>12183</v>
          </cell>
          <cell r="H20">
            <v>12183</v>
          </cell>
          <cell r="I20">
            <v>12183</v>
          </cell>
          <cell r="J20">
            <v>15924</v>
          </cell>
          <cell r="K20">
            <v>12183</v>
          </cell>
          <cell r="L20">
            <v>12183</v>
          </cell>
          <cell r="M20">
            <v>12183</v>
          </cell>
          <cell r="N20">
            <v>15923</v>
          </cell>
          <cell r="O20">
            <v>12183</v>
          </cell>
          <cell r="P20" t="str">
            <v>071</v>
          </cell>
          <cell r="Q20">
            <v>12183</v>
          </cell>
          <cell r="R20">
            <v>28106</v>
          </cell>
          <cell r="S20">
            <v>40289</v>
          </cell>
          <cell r="T20">
            <v>52472</v>
          </cell>
          <cell r="U20">
            <v>64655</v>
          </cell>
          <cell r="V20">
            <v>76838</v>
          </cell>
          <cell r="W20">
            <v>92762</v>
          </cell>
          <cell r="X20">
            <v>104945</v>
          </cell>
          <cell r="Y20">
            <v>117128</v>
          </cell>
          <cell r="Z20">
            <v>129311</v>
          </cell>
          <cell r="AA20">
            <v>145234</v>
          </cell>
          <cell r="AB20">
            <v>157417</v>
          </cell>
        </row>
        <row r="21">
          <cell r="A21" t="str">
            <v>072</v>
          </cell>
          <cell r="B21" t="str">
            <v>CUOTA PATRONAL DE SEGURO EDUCATIVO</v>
          </cell>
          <cell r="C21">
            <v>16557</v>
          </cell>
          <cell r="D21">
            <v>1380</v>
          </cell>
          <cell r="E21">
            <v>1380</v>
          </cell>
          <cell r="F21">
            <v>1380</v>
          </cell>
          <cell r="G21">
            <v>1380</v>
          </cell>
          <cell r="H21">
            <v>1380</v>
          </cell>
          <cell r="I21">
            <v>1380</v>
          </cell>
          <cell r="J21">
            <v>1380</v>
          </cell>
          <cell r="K21">
            <v>1380</v>
          </cell>
          <cell r="L21">
            <v>1380</v>
          </cell>
          <cell r="M21">
            <v>1380</v>
          </cell>
          <cell r="N21">
            <v>1380</v>
          </cell>
          <cell r="O21">
            <v>1377</v>
          </cell>
          <cell r="P21" t="str">
            <v>072</v>
          </cell>
          <cell r="Q21">
            <v>1380</v>
          </cell>
          <cell r="R21">
            <v>2760</v>
          </cell>
          <cell r="S21">
            <v>4140</v>
          </cell>
          <cell r="T21">
            <v>5520</v>
          </cell>
          <cell r="U21">
            <v>6900</v>
          </cell>
          <cell r="V21">
            <v>8280</v>
          </cell>
          <cell r="W21">
            <v>9660</v>
          </cell>
          <cell r="X21">
            <v>11040</v>
          </cell>
          <cell r="Y21">
            <v>12420</v>
          </cell>
          <cell r="Z21">
            <v>13800</v>
          </cell>
          <cell r="AA21">
            <v>15180</v>
          </cell>
          <cell r="AB21">
            <v>16557</v>
          </cell>
        </row>
        <row r="22">
          <cell r="A22" t="str">
            <v>073</v>
          </cell>
          <cell r="B22" t="str">
            <v>CUOTA PATRONAL DE RIESGO PROFESIONAL</v>
          </cell>
          <cell r="C22">
            <v>25061</v>
          </cell>
          <cell r="D22">
            <v>2088</v>
          </cell>
          <cell r="E22">
            <v>2088</v>
          </cell>
          <cell r="F22">
            <v>2088</v>
          </cell>
          <cell r="G22">
            <v>2088</v>
          </cell>
          <cell r="H22">
            <v>2088</v>
          </cell>
          <cell r="I22">
            <v>2088</v>
          </cell>
          <cell r="J22">
            <v>2088</v>
          </cell>
          <cell r="K22">
            <v>2088</v>
          </cell>
          <cell r="L22">
            <v>2088</v>
          </cell>
          <cell r="M22">
            <v>2088</v>
          </cell>
          <cell r="N22">
            <v>2088</v>
          </cell>
          <cell r="O22">
            <v>2093</v>
          </cell>
          <cell r="P22" t="str">
            <v>073</v>
          </cell>
          <cell r="Q22">
            <v>2088</v>
          </cell>
          <cell r="R22">
            <v>4176</v>
          </cell>
          <cell r="S22">
            <v>6264</v>
          </cell>
          <cell r="T22">
            <v>8352</v>
          </cell>
          <cell r="U22">
            <v>10440</v>
          </cell>
          <cell r="V22">
            <v>12528</v>
          </cell>
          <cell r="W22">
            <v>14616</v>
          </cell>
          <cell r="X22">
            <v>16704</v>
          </cell>
          <cell r="Y22">
            <v>18792</v>
          </cell>
          <cell r="Z22">
            <v>20880</v>
          </cell>
          <cell r="AA22">
            <v>22968</v>
          </cell>
          <cell r="AB22">
            <v>25061</v>
          </cell>
        </row>
        <row r="23">
          <cell r="A23" t="str">
            <v>080</v>
          </cell>
          <cell r="B23" t="str">
            <v>OTROS SERVICIOS PERSONALES</v>
          </cell>
          <cell r="C23">
            <v>99450</v>
          </cell>
          <cell r="O23">
            <v>99450</v>
          </cell>
          <cell r="P23" t="str">
            <v>080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99450</v>
          </cell>
        </row>
        <row r="24">
          <cell r="A24" t="str">
            <v>090</v>
          </cell>
          <cell r="B24" t="str">
            <v>CREDITOS RECONOCIDOS POR SERVICIOS PERSONALES</v>
          </cell>
          <cell r="C24">
            <v>77650</v>
          </cell>
          <cell r="D24">
            <v>0</v>
          </cell>
          <cell r="E24">
            <v>42650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35000</v>
          </cell>
          <cell r="P24" t="str">
            <v>090</v>
          </cell>
          <cell r="Q24">
            <v>0</v>
          </cell>
          <cell r="R24">
            <v>42650</v>
          </cell>
          <cell r="S24">
            <v>42650</v>
          </cell>
          <cell r="T24">
            <v>42650</v>
          </cell>
          <cell r="U24">
            <v>42650</v>
          </cell>
          <cell r="V24">
            <v>42650</v>
          </cell>
          <cell r="W24">
            <v>42650</v>
          </cell>
          <cell r="X24">
            <v>42650</v>
          </cell>
          <cell r="Y24">
            <v>42650</v>
          </cell>
          <cell r="Z24">
            <v>42650</v>
          </cell>
          <cell r="AA24">
            <v>42650</v>
          </cell>
          <cell r="AB24">
            <v>77650</v>
          </cell>
        </row>
        <row r="25">
          <cell r="A25" t="str">
            <v>091</v>
          </cell>
          <cell r="B25" t="str">
            <v>SUELDOS</v>
          </cell>
          <cell r="C25">
            <v>75300</v>
          </cell>
          <cell r="E25">
            <v>40300</v>
          </cell>
          <cell r="O25">
            <v>35000</v>
          </cell>
          <cell r="P25" t="str">
            <v>091</v>
          </cell>
          <cell r="Q25">
            <v>0</v>
          </cell>
          <cell r="R25">
            <v>40300</v>
          </cell>
          <cell r="S25">
            <v>40300</v>
          </cell>
          <cell r="T25">
            <v>40300</v>
          </cell>
          <cell r="U25">
            <v>40300</v>
          </cell>
          <cell r="V25">
            <v>40300</v>
          </cell>
          <cell r="W25">
            <v>40300</v>
          </cell>
          <cell r="X25">
            <v>40300</v>
          </cell>
          <cell r="Y25">
            <v>40300</v>
          </cell>
          <cell r="Z25">
            <v>40300</v>
          </cell>
          <cell r="AA25">
            <v>40300</v>
          </cell>
          <cell r="AB25">
            <v>75300</v>
          </cell>
        </row>
        <row r="26">
          <cell r="A26" t="str">
            <v>094</v>
          </cell>
          <cell r="B26" t="str">
            <v>GASTOS DE REPRESENTACION FIJO</v>
          </cell>
          <cell r="C26">
            <v>0</v>
          </cell>
          <cell r="P26" t="str">
            <v>094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096</v>
          </cell>
          <cell r="B27" t="str">
            <v>XIII MES</v>
          </cell>
          <cell r="C27">
            <v>250</v>
          </cell>
          <cell r="E27">
            <v>250</v>
          </cell>
          <cell r="P27" t="str">
            <v>096</v>
          </cell>
          <cell r="Q27">
            <v>0</v>
          </cell>
          <cell r="R27">
            <v>250</v>
          </cell>
          <cell r="S27">
            <v>250</v>
          </cell>
          <cell r="T27">
            <v>250</v>
          </cell>
          <cell r="U27">
            <v>250</v>
          </cell>
          <cell r="V27">
            <v>250</v>
          </cell>
          <cell r="W27">
            <v>250</v>
          </cell>
          <cell r="X27">
            <v>250</v>
          </cell>
          <cell r="Y27">
            <v>250</v>
          </cell>
          <cell r="Z27">
            <v>250</v>
          </cell>
          <cell r="AA27">
            <v>250</v>
          </cell>
          <cell r="AB27">
            <v>250</v>
          </cell>
        </row>
        <row r="28">
          <cell r="A28" t="str">
            <v>098</v>
          </cell>
          <cell r="B28" t="str">
            <v>OTROS SERVICIOS PERSONALES</v>
          </cell>
          <cell r="C28">
            <v>0</v>
          </cell>
          <cell r="P28" t="str">
            <v>098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A29" t="str">
            <v>099</v>
          </cell>
          <cell r="B29" t="str">
            <v>CONTRIBUCIONES A LA SEGURIDAD SOCIAL</v>
          </cell>
          <cell r="C29">
            <v>2100</v>
          </cell>
          <cell r="E29">
            <v>2100</v>
          </cell>
          <cell r="P29" t="str">
            <v>099</v>
          </cell>
          <cell r="Q29">
            <v>0</v>
          </cell>
          <cell r="R29">
            <v>2100</v>
          </cell>
          <cell r="S29">
            <v>2100</v>
          </cell>
          <cell r="T29">
            <v>2100</v>
          </cell>
          <cell r="U29">
            <v>2100</v>
          </cell>
          <cell r="V29">
            <v>2100</v>
          </cell>
          <cell r="W29">
            <v>2100</v>
          </cell>
          <cell r="X29">
            <v>2100</v>
          </cell>
          <cell r="Y29">
            <v>2100</v>
          </cell>
          <cell r="Z29">
            <v>2100</v>
          </cell>
          <cell r="AA29">
            <v>2100</v>
          </cell>
          <cell r="AB29">
            <v>2100</v>
          </cell>
        </row>
        <row r="30">
          <cell r="A30" t="str">
            <v>1</v>
          </cell>
          <cell r="B30" t="str">
            <v>SERVICIOS NO PERSONALES</v>
          </cell>
          <cell r="C30">
            <v>777442</v>
          </cell>
          <cell r="D30">
            <v>71051</v>
          </cell>
          <cell r="E30">
            <v>-40151</v>
          </cell>
          <cell r="F30">
            <v>60899</v>
          </cell>
          <cell r="G30">
            <v>67123</v>
          </cell>
          <cell r="H30">
            <v>77121</v>
          </cell>
          <cell r="I30">
            <v>77271</v>
          </cell>
          <cell r="J30">
            <v>77271</v>
          </cell>
          <cell r="K30">
            <v>77271</v>
          </cell>
          <cell r="L30">
            <v>77271</v>
          </cell>
          <cell r="M30">
            <v>77271</v>
          </cell>
          <cell r="N30">
            <v>77271</v>
          </cell>
          <cell r="O30">
            <v>77773</v>
          </cell>
          <cell r="P30" t="str">
            <v>1</v>
          </cell>
          <cell r="Q30">
            <v>71051</v>
          </cell>
          <cell r="R30">
            <v>30900</v>
          </cell>
          <cell r="S30">
            <v>91799</v>
          </cell>
          <cell r="T30">
            <v>158922</v>
          </cell>
          <cell r="U30">
            <v>236043</v>
          </cell>
          <cell r="V30">
            <v>313314</v>
          </cell>
          <cell r="W30">
            <v>390585</v>
          </cell>
          <cell r="X30">
            <v>467856</v>
          </cell>
          <cell r="Y30">
            <v>545127</v>
          </cell>
          <cell r="Z30">
            <v>622398</v>
          </cell>
          <cell r="AA30">
            <v>699669</v>
          </cell>
          <cell r="AB30">
            <v>777442</v>
          </cell>
        </row>
        <row r="31">
          <cell r="A31" t="str">
            <v>100</v>
          </cell>
          <cell r="B31" t="str">
            <v>ALQUILERES</v>
          </cell>
          <cell r="C31">
            <v>1200</v>
          </cell>
          <cell r="D31">
            <v>100</v>
          </cell>
          <cell r="E31">
            <v>100</v>
          </cell>
          <cell r="F31">
            <v>100</v>
          </cell>
          <cell r="G31">
            <v>100</v>
          </cell>
          <cell r="H31">
            <v>100</v>
          </cell>
          <cell r="I31">
            <v>100</v>
          </cell>
          <cell r="J31">
            <v>100</v>
          </cell>
          <cell r="K31">
            <v>100</v>
          </cell>
          <cell r="L31">
            <v>100</v>
          </cell>
          <cell r="M31">
            <v>100</v>
          </cell>
          <cell r="N31">
            <v>100</v>
          </cell>
          <cell r="O31">
            <v>100</v>
          </cell>
          <cell r="P31" t="str">
            <v>100</v>
          </cell>
          <cell r="Q31">
            <v>100</v>
          </cell>
          <cell r="R31">
            <v>200</v>
          </cell>
          <cell r="S31">
            <v>300</v>
          </cell>
          <cell r="T31">
            <v>400</v>
          </cell>
          <cell r="U31">
            <v>500</v>
          </cell>
          <cell r="V31">
            <v>600</v>
          </cell>
          <cell r="W31">
            <v>700</v>
          </cell>
          <cell r="X31">
            <v>800</v>
          </cell>
          <cell r="Y31">
            <v>900</v>
          </cell>
          <cell r="Z31">
            <v>1000</v>
          </cell>
          <cell r="AA31">
            <v>1100</v>
          </cell>
          <cell r="AB31">
            <v>1200</v>
          </cell>
        </row>
        <row r="32">
          <cell r="A32" t="str">
            <v>109</v>
          </cell>
          <cell r="B32" t="str">
            <v>OTROS ALQUILERES</v>
          </cell>
          <cell r="C32">
            <v>1200</v>
          </cell>
          <cell r="D32">
            <v>100</v>
          </cell>
          <cell r="E32">
            <v>100</v>
          </cell>
          <cell r="F32">
            <v>100</v>
          </cell>
          <cell r="G32">
            <v>100</v>
          </cell>
          <cell r="H32">
            <v>100</v>
          </cell>
          <cell r="I32">
            <v>100</v>
          </cell>
          <cell r="J32">
            <v>100</v>
          </cell>
          <cell r="K32">
            <v>100</v>
          </cell>
          <cell r="L32">
            <v>100</v>
          </cell>
          <cell r="M32">
            <v>100</v>
          </cell>
          <cell r="N32">
            <v>100</v>
          </cell>
          <cell r="O32">
            <v>100</v>
          </cell>
          <cell r="P32" t="str">
            <v>109</v>
          </cell>
          <cell r="Q32">
            <v>100</v>
          </cell>
          <cell r="R32">
            <v>200</v>
          </cell>
          <cell r="S32">
            <v>300</v>
          </cell>
          <cell r="T32">
            <v>400</v>
          </cell>
          <cell r="U32">
            <v>500</v>
          </cell>
          <cell r="V32">
            <v>600</v>
          </cell>
          <cell r="W32">
            <v>700</v>
          </cell>
          <cell r="X32">
            <v>800</v>
          </cell>
          <cell r="Y32">
            <v>900</v>
          </cell>
          <cell r="Z32">
            <v>1000</v>
          </cell>
          <cell r="AA32">
            <v>1100</v>
          </cell>
          <cell r="AB32">
            <v>1200</v>
          </cell>
        </row>
        <row r="33">
          <cell r="A33" t="str">
            <v>110</v>
          </cell>
          <cell r="B33" t="str">
            <v>SERVICIOS BASICOS</v>
          </cell>
          <cell r="C33">
            <v>13100</v>
          </cell>
          <cell r="D33">
            <v>1050</v>
          </cell>
          <cell r="E33">
            <v>1050</v>
          </cell>
          <cell r="F33">
            <v>1050</v>
          </cell>
          <cell r="G33">
            <v>1050</v>
          </cell>
          <cell r="H33">
            <v>1050</v>
          </cell>
          <cell r="I33">
            <v>1050</v>
          </cell>
          <cell r="J33">
            <v>1050</v>
          </cell>
          <cell r="K33">
            <v>1050</v>
          </cell>
          <cell r="L33">
            <v>1050</v>
          </cell>
          <cell r="M33">
            <v>1050</v>
          </cell>
          <cell r="N33">
            <v>1050</v>
          </cell>
          <cell r="O33">
            <v>1550</v>
          </cell>
          <cell r="P33" t="str">
            <v>110</v>
          </cell>
          <cell r="Q33">
            <v>1050</v>
          </cell>
          <cell r="R33">
            <v>2100</v>
          </cell>
          <cell r="S33">
            <v>3150</v>
          </cell>
          <cell r="T33">
            <v>4200</v>
          </cell>
          <cell r="U33">
            <v>5250</v>
          </cell>
          <cell r="V33">
            <v>6300</v>
          </cell>
          <cell r="W33">
            <v>7350</v>
          </cell>
          <cell r="X33">
            <v>8400</v>
          </cell>
          <cell r="Y33">
            <v>9450</v>
          </cell>
          <cell r="Z33">
            <v>10500</v>
          </cell>
          <cell r="AA33">
            <v>11550</v>
          </cell>
          <cell r="AB33">
            <v>13100</v>
          </cell>
        </row>
        <row r="34">
          <cell r="A34" t="str">
            <v>113</v>
          </cell>
          <cell r="B34" t="str">
            <v>CORREO</v>
          </cell>
          <cell r="C34">
            <v>0</v>
          </cell>
          <cell r="P34" t="str">
            <v>113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>115</v>
          </cell>
          <cell r="B35" t="str">
            <v>TELECOMUNICACIONES</v>
          </cell>
          <cell r="C35">
            <v>0</v>
          </cell>
          <cell r="P35" t="str">
            <v>115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>116</v>
          </cell>
          <cell r="B36" t="str">
            <v>SERV. DE TRANSMISION DE DATOS</v>
          </cell>
          <cell r="C36">
            <v>12000</v>
          </cell>
          <cell r="D36">
            <v>1000</v>
          </cell>
          <cell r="E36">
            <v>1000</v>
          </cell>
          <cell r="F36">
            <v>1000</v>
          </cell>
          <cell r="G36">
            <v>1000</v>
          </cell>
          <cell r="H36">
            <v>1000</v>
          </cell>
          <cell r="I36">
            <v>1000</v>
          </cell>
          <cell r="J36">
            <v>1000</v>
          </cell>
          <cell r="K36">
            <v>1000</v>
          </cell>
          <cell r="L36">
            <v>1000</v>
          </cell>
          <cell r="M36">
            <v>1000</v>
          </cell>
          <cell r="N36">
            <v>1000</v>
          </cell>
          <cell r="O36">
            <v>1000</v>
          </cell>
          <cell r="P36" t="str">
            <v>116</v>
          </cell>
          <cell r="Q36">
            <v>1000</v>
          </cell>
          <cell r="R36">
            <v>2000</v>
          </cell>
          <cell r="S36">
            <v>3000</v>
          </cell>
          <cell r="T36">
            <v>4000</v>
          </cell>
          <cell r="U36">
            <v>5000</v>
          </cell>
          <cell r="V36">
            <v>6000</v>
          </cell>
          <cell r="W36">
            <v>7000</v>
          </cell>
          <cell r="X36">
            <v>8000</v>
          </cell>
          <cell r="Y36">
            <v>9000</v>
          </cell>
          <cell r="Z36">
            <v>10000</v>
          </cell>
          <cell r="AA36">
            <v>11000</v>
          </cell>
          <cell r="AB36">
            <v>12000</v>
          </cell>
        </row>
        <row r="37">
          <cell r="A37" t="str">
            <v>120</v>
          </cell>
          <cell r="B37" t="str">
            <v>IMPRESIÓN, ENCUADERNACION Y</v>
          </cell>
          <cell r="C37">
            <v>1100</v>
          </cell>
          <cell r="D37">
            <v>50</v>
          </cell>
          <cell r="E37">
            <v>50</v>
          </cell>
          <cell r="F37">
            <v>50</v>
          </cell>
          <cell r="G37">
            <v>50</v>
          </cell>
          <cell r="H37">
            <v>50</v>
          </cell>
          <cell r="I37">
            <v>50</v>
          </cell>
          <cell r="J37">
            <v>50</v>
          </cell>
          <cell r="K37">
            <v>50</v>
          </cell>
          <cell r="L37">
            <v>50</v>
          </cell>
          <cell r="M37">
            <v>50</v>
          </cell>
          <cell r="N37">
            <v>50</v>
          </cell>
          <cell r="O37">
            <v>550</v>
          </cell>
          <cell r="P37" t="str">
            <v>120</v>
          </cell>
          <cell r="Q37">
            <v>50</v>
          </cell>
          <cell r="R37">
            <v>100</v>
          </cell>
          <cell r="S37">
            <v>150</v>
          </cell>
          <cell r="T37">
            <v>200</v>
          </cell>
          <cell r="U37">
            <v>250</v>
          </cell>
          <cell r="V37">
            <v>300</v>
          </cell>
          <cell r="W37">
            <v>350</v>
          </cell>
          <cell r="X37">
            <v>400</v>
          </cell>
          <cell r="Y37">
            <v>450</v>
          </cell>
          <cell r="Z37">
            <v>500</v>
          </cell>
          <cell r="AA37">
            <v>550</v>
          </cell>
          <cell r="AB37">
            <v>1100</v>
          </cell>
        </row>
        <row r="38">
          <cell r="A38" t="str">
            <v>130</v>
          </cell>
          <cell r="B38" t="str">
            <v>INFORMACION Y PUBLICIDAD</v>
          </cell>
          <cell r="C38">
            <v>90000</v>
          </cell>
          <cell r="D38">
            <v>10000</v>
          </cell>
          <cell r="E38">
            <v>0</v>
          </cell>
          <cell r="F38">
            <v>0</v>
          </cell>
          <cell r="G38">
            <v>0</v>
          </cell>
          <cell r="H38">
            <v>10000</v>
          </cell>
          <cell r="I38">
            <v>10000</v>
          </cell>
          <cell r="J38">
            <v>10000</v>
          </cell>
          <cell r="K38">
            <v>10000</v>
          </cell>
          <cell r="L38">
            <v>10000</v>
          </cell>
          <cell r="M38">
            <v>10000</v>
          </cell>
          <cell r="N38">
            <v>10000</v>
          </cell>
          <cell r="O38">
            <v>10000</v>
          </cell>
          <cell r="P38" t="str">
            <v>130</v>
          </cell>
          <cell r="Q38">
            <v>10000</v>
          </cell>
          <cell r="R38">
            <v>10000</v>
          </cell>
          <cell r="S38">
            <v>10000</v>
          </cell>
          <cell r="T38">
            <v>10000</v>
          </cell>
          <cell r="U38">
            <v>20000</v>
          </cell>
          <cell r="V38">
            <v>30000</v>
          </cell>
          <cell r="W38">
            <v>40000</v>
          </cell>
          <cell r="X38">
            <v>50000</v>
          </cell>
          <cell r="Y38">
            <v>60000</v>
          </cell>
          <cell r="Z38">
            <v>70000</v>
          </cell>
          <cell r="AA38">
            <v>80000</v>
          </cell>
          <cell r="AB38">
            <v>90000</v>
          </cell>
        </row>
        <row r="39">
          <cell r="A39" t="str">
            <v>131</v>
          </cell>
          <cell r="B39" t="str">
            <v>ANUNCIOS Y AVISOS</v>
          </cell>
          <cell r="C39">
            <v>0</v>
          </cell>
          <cell r="P39" t="str">
            <v>131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>132</v>
          </cell>
          <cell r="B40" t="str">
            <v>PROMOCION Y PUBLICIDAD</v>
          </cell>
          <cell r="C40">
            <v>90000</v>
          </cell>
          <cell r="D40">
            <v>10000</v>
          </cell>
          <cell r="E40">
            <v>0</v>
          </cell>
          <cell r="F40">
            <v>0</v>
          </cell>
          <cell r="G40">
            <v>0</v>
          </cell>
          <cell r="H40">
            <v>10000</v>
          </cell>
          <cell r="I40">
            <v>10000</v>
          </cell>
          <cell r="J40">
            <v>10000</v>
          </cell>
          <cell r="K40">
            <v>10000</v>
          </cell>
          <cell r="L40">
            <v>10000</v>
          </cell>
          <cell r="M40">
            <v>10000</v>
          </cell>
          <cell r="N40">
            <v>10000</v>
          </cell>
          <cell r="O40">
            <v>10000</v>
          </cell>
          <cell r="P40" t="str">
            <v>132</v>
          </cell>
          <cell r="Q40">
            <v>10000</v>
          </cell>
          <cell r="R40">
            <v>10000</v>
          </cell>
          <cell r="S40">
            <v>10000</v>
          </cell>
          <cell r="T40">
            <v>10000</v>
          </cell>
          <cell r="U40">
            <v>20000</v>
          </cell>
          <cell r="V40">
            <v>30000</v>
          </cell>
          <cell r="W40">
            <v>40000</v>
          </cell>
          <cell r="X40">
            <v>50000</v>
          </cell>
          <cell r="Y40">
            <v>60000</v>
          </cell>
          <cell r="Z40">
            <v>70000</v>
          </cell>
          <cell r="AA40">
            <v>80000</v>
          </cell>
          <cell r="AB40">
            <v>90000</v>
          </cell>
        </row>
        <row r="41">
          <cell r="A41" t="str">
            <v>140</v>
          </cell>
          <cell r="B41" t="str">
            <v>VIATICOS</v>
          </cell>
          <cell r="C41">
            <v>40000</v>
          </cell>
          <cell r="D41">
            <v>0</v>
          </cell>
          <cell r="E41">
            <v>0</v>
          </cell>
          <cell r="F41">
            <v>0</v>
          </cell>
          <cell r="G41">
            <v>4448</v>
          </cell>
          <cell r="H41">
            <v>4444</v>
          </cell>
          <cell r="I41">
            <v>4444</v>
          </cell>
          <cell r="J41">
            <v>4444</v>
          </cell>
          <cell r="K41">
            <v>4444</v>
          </cell>
          <cell r="L41">
            <v>4444</v>
          </cell>
          <cell r="M41">
            <v>4444</v>
          </cell>
          <cell r="N41">
            <v>4444</v>
          </cell>
          <cell r="O41">
            <v>4444</v>
          </cell>
          <cell r="P41" t="str">
            <v>140</v>
          </cell>
          <cell r="Q41">
            <v>0</v>
          </cell>
          <cell r="R41">
            <v>0</v>
          </cell>
          <cell r="S41">
            <v>0</v>
          </cell>
          <cell r="T41">
            <v>4448</v>
          </cell>
          <cell r="U41">
            <v>8892</v>
          </cell>
          <cell r="V41">
            <v>13336</v>
          </cell>
          <cell r="W41">
            <v>17780</v>
          </cell>
          <cell r="X41">
            <v>22224</v>
          </cell>
          <cell r="Y41">
            <v>26668</v>
          </cell>
          <cell r="Z41">
            <v>31112</v>
          </cell>
          <cell r="AA41">
            <v>35556</v>
          </cell>
          <cell r="AB41">
            <v>40000</v>
          </cell>
        </row>
        <row r="42">
          <cell r="A42" t="str">
            <v>141</v>
          </cell>
          <cell r="B42" t="str">
            <v>VIATICOS DENTRO DEL PAIS</v>
          </cell>
          <cell r="C42">
            <v>0</v>
          </cell>
          <cell r="P42" t="str">
            <v>141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>142</v>
          </cell>
          <cell r="B43" t="str">
            <v>VIATICOS EN EL EXTERIOR</v>
          </cell>
          <cell r="C43">
            <v>40000</v>
          </cell>
          <cell r="G43">
            <v>4448</v>
          </cell>
          <cell r="H43">
            <v>4444</v>
          </cell>
          <cell r="I43">
            <v>4444</v>
          </cell>
          <cell r="J43">
            <v>4444</v>
          </cell>
          <cell r="K43">
            <v>4444</v>
          </cell>
          <cell r="L43">
            <v>4444</v>
          </cell>
          <cell r="M43">
            <v>4444</v>
          </cell>
          <cell r="N43">
            <v>4444</v>
          </cell>
          <cell r="O43">
            <v>4444</v>
          </cell>
          <cell r="P43" t="str">
            <v>142</v>
          </cell>
          <cell r="Q43">
            <v>0</v>
          </cell>
          <cell r="R43">
            <v>0</v>
          </cell>
          <cell r="S43">
            <v>0</v>
          </cell>
          <cell r="T43">
            <v>4448</v>
          </cell>
          <cell r="U43">
            <v>8892</v>
          </cell>
          <cell r="V43">
            <v>13336</v>
          </cell>
          <cell r="W43">
            <v>17780</v>
          </cell>
          <cell r="X43">
            <v>22224</v>
          </cell>
          <cell r="Y43">
            <v>26668</v>
          </cell>
          <cell r="Z43">
            <v>31112</v>
          </cell>
          <cell r="AA43">
            <v>35556</v>
          </cell>
          <cell r="AB43">
            <v>40000</v>
          </cell>
        </row>
        <row r="44">
          <cell r="A44" t="str">
            <v>143</v>
          </cell>
          <cell r="B44" t="str">
            <v>VIATICOS A OTRAS PERSONAS</v>
          </cell>
          <cell r="C44">
            <v>0</v>
          </cell>
          <cell r="P44" t="str">
            <v>143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A45" t="str">
            <v>150</v>
          </cell>
          <cell r="B45" t="str">
            <v>TRANSPORTE DE PERSONAS Y BIENES</v>
          </cell>
          <cell r="C45">
            <v>16600</v>
          </cell>
          <cell r="D45">
            <v>50</v>
          </cell>
          <cell r="E45">
            <v>50</v>
          </cell>
          <cell r="F45">
            <v>50</v>
          </cell>
          <cell r="G45">
            <v>1826</v>
          </cell>
          <cell r="H45">
            <v>1828</v>
          </cell>
          <cell r="I45">
            <v>1828</v>
          </cell>
          <cell r="J45">
            <v>1828</v>
          </cell>
          <cell r="K45">
            <v>1828</v>
          </cell>
          <cell r="L45">
            <v>1828</v>
          </cell>
          <cell r="M45">
            <v>1828</v>
          </cell>
          <cell r="N45">
            <v>1828</v>
          </cell>
          <cell r="O45">
            <v>1828</v>
          </cell>
          <cell r="P45" t="str">
            <v>150</v>
          </cell>
          <cell r="Q45">
            <v>50</v>
          </cell>
          <cell r="R45">
            <v>100</v>
          </cell>
          <cell r="S45">
            <v>150</v>
          </cell>
          <cell r="T45">
            <v>1976</v>
          </cell>
          <cell r="U45">
            <v>3804</v>
          </cell>
          <cell r="V45">
            <v>5632</v>
          </cell>
          <cell r="W45">
            <v>7460</v>
          </cell>
          <cell r="X45">
            <v>9288</v>
          </cell>
          <cell r="Y45">
            <v>11116</v>
          </cell>
          <cell r="Z45">
            <v>12944</v>
          </cell>
          <cell r="AA45">
            <v>14772</v>
          </cell>
          <cell r="AB45">
            <v>16600</v>
          </cell>
        </row>
        <row r="46">
          <cell r="A46" t="str">
            <v>151</v>
          </cell>
          <cell r="B46" t="str">
            <v>TRANSPORTE DENTRO DEL PAIS</v>
          </cell>
          <cell r="C46">
            <v>600</v>
          </cell>
          <cell r="D46">
            <v>50</v>
          </cell>
          <cell r="E46">
            <v>50</v>
          </cell>
          <cell r="F46">
            <v>50</v>
          </cell>
          <cell r="G46">
            <v>50</v>
          </cell>
          <cell r="H46">
            <v>50</v>
          </cell>
          <cell r="I46">
            <v>50</v>
          </cell>
          <cell r="J46">
            <v>50</v>
          </cell>
          <cell r="K46">
            <v>50</v>
          </cell>
          <cell r="L46">
            <v>50</v>
          </cell>
          <cell r="M46">
            <v>50</v>
          </cell>
          <cell r="N46">
            <v>50</v>
          </cell>
          <cell r="O46">
            <v>50</v>
          </cell>
          <cell r="P46" t="str">
            <v>151</v>
          </cell>
          <cell r="Q46">
            <v>50</v>
          </cell>
          <cell r="R46">
            <v>100</v>
          </cell>
          <cell r="S46">
            <v>150</v>
          </cell>
          <cell r="T46">
            <v>200</v>
          </cell>
          <cell r="U46">
            <v>250</v>
          </cell>
          <cell r="V46">
            <v>300</v>
          </cell>
          <cell r="W46">
            <v>350</v>
          </cell>
          <cell r="X46">
            <v>400</v>
          </cell>
          <cell r="Y46">
            <v>450</v>
          </cell>
          <cell r="Z46">
            <v>500</v>
          </cell>
          <cell r="AA46">
            <v>550</v>
          </cell>
          <cell r="AB46">
            <v>600</v>
          </cell>
        </row>
        <row r="47">
          <cell r="A47" t="str">
            <v>152</v>
          </cell>
          <cell r="B47" t="str">
            <v>TRANSPORTE DE O PARA EL EXTERIOR</v>
          </cell>
          <cell r="C47">
            <v>16000</v>
          </cell>
          <cell r="G47">
            <v>1776</v>
          </cell>
          <cell r="H47">
            <v>1778</v>
          </cell>
          <cell r="I47">
            <v>1778</v>
          </cell>
          <cell r="J47">
            <v>1778</v>
          </cell>
          <cell r="K47">
            <v>1778</v>
          </cell>
          <cell r="L47">
            <v>1778</v>
          </cell>
          <cell r="M47">
            <v>1778</v>
          </cell>
          <cell r="N47">
            <v>1778</v>
          </cell>
          <cell r="O47">
            <v>1778</v>
          </cell>
          <cell r="P47" t="str">
            <v>152</v>
          </cell>
          <cell r="Q47">
            <v>0</v>
          </cell>
          <cell r="R47">
            <v>0</v>
          </cell>
          <cell r="S47">
            <v>0</v>
          </cell>
          <cell r="T47">
            <v>1776</v>
          </cell>
          <cell r="U47">
            <v>3554</v>
          </cell>
          <cell r="V47">
            <v>5332</v>
          </cell>
          <cell r="W47">
            <v>7110</v>
          </cell>
          <cell r="X47">
            <v>8888</v>
          </cell>
          <cell r="Y47">
            <v>10666</v>
          </cell>
          <cell r="Z47">
            <v>12444</v>
          </cell>
          <cell r="AA47">
            <v>14222</v>
          </cell>
          <cell r="AB47">
            <v>16000</v>
          </cell>
        </row>
        <row r="48">
          <cell r="A48" t="str">
            <v>160</v>
          </cell>
          <cell r="B48" t="str">
            <v>SERVICIOS COMERCIALES Y FINANCIEROS</v>
          </cell>
          <cell r="C48">
            <v>37380</v>
          </cell>
          <cell r="D48">
            <v>3015</v>
          </cell>
          <cell r="E48">
            <v>4665</v>
          </cell>
          <cell r="F48">
            <v>2865</v>
          </cell>
          <cell r="G48">
            <v>2865</v>
          </cell>
          <cell r="H48">
            <v>2865</v>
          </cell>
          <cell r="I48">
            <v>3015</v>
          </cell>
          <cell r="J48">
            <v>3015</v>
          </cell>
          <cell r="K48">
            <v>3015</v>
          </cell>
          <cell r="L48">
            <v>3015</v>
          </cell>
          <cell r="M48">
            <v>3015</v>
          </cell>
          <cell r="N48">
            <v>3015</v>
          </cell>
          <cell r="O48">
            <v>3015</v>
          </cell>
          <cell r="P48" t="str">
            <v>160</v>
          </cell>
          <cell r="Q48">
            <v>3015</v>
          </cell>
          <cell r="R48">
            <v>7680</v>
          </cell>
          <cell r="S48">
            <v>10545</v>
          </cell>
          <cell r="T48">
            <v>13410</v>
          </cell>
          <cell r="U48">
            <v>16275</v>
          </cell>
          <cell r="V48">
            <v>19290</v>
          </cell>
          <cell r="W48">
            <v>22305</v>
          </cell>
          <cell r="X48">
            <v>25320</v>
          </cell>
          <cell r="Y48">
            <v>28335</v>
          </cell>
          <cell r="Z48">
            <v>31350</v>
          </cell>
          <cell r="AA48">
            <v>34365</v>
          </cell>
          <cell r="AB48">
            <v>37380</v>
          </cell>
        </row>
        <row r="49">
          <cell r="A49" t="str">
            <v>162</v>
          </cell>
          <cell r="B49" t="str">
            <v>COMISIONES Y GASTOS BANCARIOS</v>
          </cell>
          <cell r="C49">
            <v>480</v>
          </cell>
          <cell r="D49">
            <v>40</v>
          </cell>
          <cell r="E49">
            <v>40</v>
          </cell>
          <cell r="F49">
            <v>40</v>
          </cell>
          <cell r="G49">
            <v>40</v>
          </cell>
          <cell r="H49">
            <v>40</v>
          </cell>
          <cell r="I49">
            <v>40</v>
          </cell>
          <cell r="J49">
            <v>40</v>
          </cell>
          <cell r="K49">
            <v>40</v>
          </cell>
          <cell r="L49">
            <v>40</v>
          </cell>
          <cell r="M49">
            <v>40</v>
          </cell>
          <cell r="N49">
            <v>40</v>
          </cell>
          <cell r="O49">
            <v>40</v>
          </cell>
          <cell r="P49" t="str">
            <v>162</v>
          </cell>
          <cell r="Q49">
            <v>40</v>
          </cell>
          <cell r="R49">
            <v>80</v>
          </cell>
          <cell r="S49">
            <v>120</v>
          </cell>
          <cell r="T49">
            <v>160</v>
          </cell>
          <cell r="U49">
            <v>200</v>
          </cell>
          <cell r="V49">
            <v>240</v>
          </cell>
          <cell r="W49">
            <v>280</v>
          </cell>
          <cell r="X49">
            <v>320</v>
          </cell>
          <cell r="Y49">
            <v>360</v>
          </cell>
          <cell r="Z49">
            <v>400</v>
          </cell>
          <cell r="AA49">
            <v>440</v>
          </cell>
          <cell r="AB49">
            <v>480</v>
          </cell>
        </row>
        <row r="50">
          <cell r="A50" t="str">
            <v>163</v>
          </cell>
          <cell r="B50" t="str">
            <v>GASTOS JUDICIALES</v>
          </cell>
          <cell r="C50">
            <v>1500</v>
          </cell>
          <cell r="D50">
            <v>125</v>
          </cell>
          <cell r="E50">
            <v>125</v>
          </cell>
          <cell r="F50">
            <v>125</v>
          </cell>
          <cell r="G50">
            <v>125</v>
          </cell>
          <cell r="H50">
            <v>125</v>
          </cell>
          <cell r="I50">
            <v>125</v>
          </cell>
          <cell r="J50">
            <v>125</v>
          </cell>
          <cell r="K50">
            <v>125</v>
          </cell>
          <cell r="L50">
            <v>125</v>
          </cell>
          <cell r="M50">
            <v>125</v>
          </cell>
          <cell r="N50">
            <v>125</v>
          </cell>
          <cell r="O50">
            <v>125</v>
          </cell>
          <cell r="P50" t="str">
            <v>163</v>
          </cell>
          <cell r="Q50">
            <v>125</v>
          </cell>
          <cell r="R50">
            <v>250</v>
          </cell>
          <cell r="S50">
            <v>375</v>
          </cell>
          <cell r="T50">
            <v>500</v>
          </cell>
          <cell r="U50">
            <v>625</v>
          </cell>
          <cell r="V50">
            <v>750</v>
          </cell>
          <cell r="W50">
            <v>875</v>
          </cell>
          <cell r="X50">
            <v>1000</v>
          </cell>
          <cell r="Y50">
            <v>1125</v>
          </cell>
          <cell r="Z50">
            <v>1250</v>
          </cell>
          <cell r="AA50">
            <v>1375</v>
          </cell>
          <cell r="AB50">
            <v>1500</v>
          </cell>
        </row>
        <row r="51">
          <cell r="A51" t="str">
            <v>164</v>
          </cell>
          <cell r="B51" t="str">
            <v>GASTOS DE SEGUROS</v>
          </cell>
          <cell r="C51">
            <v>33600</v>
          </cell>
          <cell r="D51">
            <v>2700</v>
          </cell>
          <cell r="E51">
            <v>3900</v>
          </cell>
          <cell r="F51">
            <v>2700</v>
          </cell>
          <cell r="G51">
            <v>2700</v>
          </cell>
          <cell r="H51">
            <v>2700</v>
          </cell>
          <cell r="I51">
            <v>2700</v>
          </cell>
          <cell r="J51">
            <v>2700</v>
          </cell>
          <cell r="K51">
            <v>2700</v>
          </cell>
          <cell r="L51">
            <v>2700</v>
          </cell>
          <cell r="M51">
            <v>2700</v>
          </cell>
          <cell r="N51">
            <v>2700</v>
          </cell>
          <cell r="O51">
            <v>2700</v>
          </cell>
          <cell r="P51" t="str">
            <v>164</v>
          </cell>
          <cell r="Q51">
            <v>2700</v>
          </cell>
          <cell r="R51">
            <v>6600</v>
          </cell>
          <cell r="S51">
            <v>9300</v>
          </cell>
          <cell r="T51">
            <v>12000</v>
          </cell>
          <cell r="U51">
            <v>14700</v>
          </cell>
          <cell r="V51">
            <v>17400</v>
          </cell>
          <cell r="W51">
            <v>20100</v>
          </cell>
          <cell r="X51">
            <v>22800</v>
          </cell>
          <cell r="Y51">
            <v>25500</v>
          </cell>
          <cell r="Z51">
            <v>28200</v>
          </cell>
          <cell r="AA51">
            <v>30900</v>
          </cell>
          <cell r="AB51">
            <v>33600</v>
          </cell>
        </row>
        <row r="52">
          <cell r="A52" t="str">
            <v>165</v>
          </cell>
          <cell r="B52" t="str">
            <v>SERVICIOS COMERCIALES</v>
          </cell>
          <cell r="C52">
            <v>0</v>
          </cell>
          <cell r="P52" t="str">
            <v>165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>169</v>
          </cell>
          <cell r="B53" t="str">
            <v>OTROS SERVICIOS COMERCIALES</v>
          </cell>
          <cell r="C53">
            <v>1800</v>
          </cell>
          <cell r="D53">
            <v>150</v>
          </cell>
          <cell r="E53">
            <v>600</v>
          </cell>
          <cell r="F53">
            <v>0</v>
          </cell>
          <cell r="G53">
            <v>0</v>
          </cell>
          <cell r="H53">
            <v>0</v>
          </cell>
          <cell r="I53">
            <v>150</v>
          </cell>
          <cell r="J53">
            <v>150</v>
          </cell>
          <cell r="K53">
            <v>150</v>
          </cell>
          <cell r="L53">
            <v>150</v>
          </cell>
          <cell r="M53">
            <v>150</v>
          </cell>
          <cell r="N53">
            <v>150</v>
          </cell>
          <cell r="O53">
            <v>150</v>
          </cell>
          <cell r="P53" t="str">
            <v>169</v>
          </cell>
          <cell r="Q53">
            <v>150</v>
          </cell>
          <cell r="R53">
            <v>750</v>
          </cell>
          <cell r="S53">
            <v>750</v>
          </cell>
          <cell r="T53">
            <v>750</v>
          </cell>
          <cell r="U53">
            <v>750</v>
          </cell>
          <cell r="V53">
            <v>900</v>
          </cell>
          <cell r="W53">
            <v>1050</v>
          </cell>
          <cell r="X53">
            <v>1200</v>
          </cell>
          <cell r="Y53">
            <v>1350</v>
          </cell>
          <cell r="Z53">
            <v>1500</v>
          </cell>
          <cell r="AA53">
            <v>1650</v>
          </cell>
          <cell r="AB53">
            <v>1800</v>
          </cell>
        </row>
        <row r="54">
          <cell r="A54" t="str">
            <v>170</v>
          </cell>
          <cell r="B54" t="str">
            <v>CONSULTORIAS Y SERVICIOS ESPECIALES</v>
          </cell>
          <cell r="C54">
            <v>573942</v>
          </cell>
          <cell r="D54">
            <v>56526</v>
          </cell>
          <cell r="E54">
            <v>-47826</v>
          </cell>
          <cell r="F54">
            <v>56524</v>
          </cell>
          <cell r="G54">
            <v>56524</v>
          </cell>
          <cell r="H54">
            <v>56524</v>
          </cell>
          <cell r="I54">
            <v>56524</v>
          </cell>
          <cell r="J54">
            <v>56524</v>
          </cell>
          <cell r="K54">
            <v>56524</v>
          </cell>
          <cell r="L54">
            <v>56524</v>
          </cell>
          <cell r="M54">
            <v>56524</v>
          </cell>
          <cell r="N54">
            <v>56524</v>
          </cell>
          <cell r="O54">
            <v>56526</v>
          </cell>
          <cell r="P54" t="str">
            <v>170</v>
          </cell>
          <cell r="Q54">
            <v>56526</v>
          </cell>
          <cell r="R54">
            <v>8700</v>
          </cell>
          <cell r="S54">
            <v>65224</v>
          </cell>
          <cell r="T54">
            <v>121748</v>
          </cell>
          <cell r="U54">
            <v>178272</v>
          </cell>
          <cell r="V54">
            <v>234796</v>
          </cell>
          <cell r="W54">
            <v>291320</v>
          </cell>
          <cell r="X54">
            <v>347844</v>
          </cell>
          <cell r="Y54">
            <v>404368</v>
          </cell>
          <cell r="Z54">
            <v>460892</v>
          </cell>
          <cell r="AA54">
            <v>517416</v>
          </cell>
          <cell r="AB54">
            <v>573942</v>
          </cell>
        </row>
        <row r="55">
          <cell r="A55" t="str">
            <v>171</v>
          </cell>
          <cell r="B55" t="str">
            <v xml:space="preserve">CONSULTORIAS  </v>
          </cell>
          <cell r="C55">
            <v>573942</v>
          </cell>
          <cell r="D55">
            <v>56526</v>
          </cell>
          <cell r="E55">
            <v>-47826</v>
          </cell>
          <cell r="F55">
            <v>56524</v>
          </cell>
          <cell r="G55">
            <v>56524</v>
          </cell>
          <cell r="H55">
            <v>56524</v>
          </cell>
          <cell r="I55">
            <v>56524</v>
          </cell>
          <cell r="J55">
            <v>56524</v>
          </cell>
          <cell r="K55">
            <v>56524</v>
          </cell>
          <cell r="L55">
            <v>56524</v>
          </cell>
          <cell r="M55">
            <v>56524</v>
          </cell>
          <cell r="N55">
            <v>56524</v>
          </cell>
          <cell r="O55">
            <v>56526</v>
          </cell>
          <cell r="P55" t="str">
            <v>171</v>
          </cell>
          <cell r="Q55">
            <v>56526</v>
          </cell>
          <cell r="R55">
            <v>8700</v>
          </cell>
          <cell r="S55">
            <v>65224</v>
          </cell>
          <cell r="T55">
            <v>121748</v>
          </cell>
          <cell r="U55">
            <v>178272</v>
          </cell>
          <cell r="V55">
            <v>234796</v>
          </cell>
          <cell r="W55">
            <v>291320</v>
          </cell>
          <cell r="X55">
            <v>347844</v>
          </cell>
          <cell r="Y55">
            <v>404368</v>
          </cell>
          <cell r="Z55">
            <v>460892</v>
          </cell>
          <cell r="AA55">
            <v>517416</v>
          </cell>
          <cell r="AB55">
            <v>573942</v>
          </cell>
        </row>
        <row r="56">
          <cell r="A56" t="str">
            <v>172</v>
          </cell>
          <cell r="B56" t="str">
            <v>SERVICIOS ESPECIALES</v>
          </cell>
          <cell r="C56">
            <v>0</v>
          </cell>
          <cell r="P56" t="str">
            <v>172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A57" t="str">
            <v>180</v>
          </cell>
          <cell r="B57" t="str">
            <v>MANTENIMIENTO Y REPARACION</v>
          </cell>
          <cell r="C57">
            <v>4500</v>
          </cell>
          <cell r="D57">
            <v>250</v>
          </cell>
          <cell r="E57">
            <v>1750</v>
          </cell>
          <cell r="F57">
            <v>250</v>
          </cell>
          <cell r="G57">
            <v>250</v>
          </cell>
          <cell r="H57">
            <v>250</v>
          </cell>
          <cell r="I57">
            <v>250</v>
          </cell>
          <cell r="J57">
            <v>250</v>
          </cell>
          <cell r="K57">
            <v>250</v>
          </cell>
          <cell r="L57">
            <v>250</v>
          </cell>
          <cell r="M57">
            <v>250</v>
          </cell>
          <cell r="N57">
            <v>250</v>
          </cell>
          <cell r="O57">
            <v>250</v>
          </cell>
          <cell r="P57" t="str">
            <v>180</v>
          </cell>
          <cell r="Q57">
            <v>250</v>
          </cell>
          <cell r="R57">
            <v>2000</v>
          </cell>
          <cell r="S57">
            <v>2250</v>
          </cell>
          <cell r="T57">
            <v>2500</v>
          </cell>
          <cell r="U57">
            <v>2750</v>
          </cell>
          <cell r="V57">
            <v>3000</v>
          </cell>
          <cell r="W57">
            <v>3250</v>
          </cell>
          <cell r="X57">
            <v>3500</v>
          </cell>
          <cell r="Y57">
            <v>3750</v>
          </cell>
          <cell r="Z57">
            <v>4000</v>
          </cell>
          <cell r="AA57">
            <v>4250</v>
          </cell>
          <cell r="AB57">
            <v>4500</v>
          </cell>
        </row>
        <row r="58">
          <cell r="A58" t="str">
            <v>181</v>
          </cell>
          <cell r="B58" t="str">
            <v>MANTENIMIENTO Y REPARACION DE EDIFICIO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>181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A59" t="str">
            <v>185</v>
          </cell>
          <cell r="B59" t="str">
            <v>MANT. DE EQUIPO DE COMPUTACION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>185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A60" t="str">
            <v>189</v>
          </cell>
          <cell r="B60" t="str">
            <v>OTROS MANTENIMIENTOS Y REPARACIONES</v>
          </cell>
          <cell r="C60">
            <v>4500</v>
          </cell>
          <cell r="D60">
            <v>250</v>
          </cell>
          <cell r="E60">
            <v>1750</v>
          </cell>
          <cell r="F60">
            <v>250</v>
          </cell>
          <cell r="G60">
            <v>250</v>
          </cell>
          <cell r="H60">
            <v>250</v>
          </cell>
          <cell r="I60">
            <v>250</v>
          </cell>
          <cell r="J60">
            <v>250</v>
          </cell>
          <cell r="K60">
            <v>250</v>
          </cell>
          <cell r="L60">
            <v>250</v>
          </cell>
          <cell r="M60">
            <v>250</v>
          </cell>
          <cell r="N60">
            <v>250</v>
          </cell>
          <cell r="O60">
            <v>250</v>
          </cell>
          <cell r="P60" t="str">
            <v>189</v>
          </cell>
          <cell r="Q60">
            <v>250</v>
          </cell>
          <cell r="R60">
            <v>2000</v>
          </cell>
          <cell r="S60">
            <v>2250</v>
          </cell>
          <cell r="T60">
            <v>2500</v>
          </cell>
          <cell r="U60">
            <v>2750</v>
          </cell>
          <cell r="V60">
            <v>3000</v>
          </cell>
          <cell r="W60">
            <v>3250</v>
          </cell>
          <cell r="X60">
            <v>3500</v>
          </cell>
          <cell r="Y60">
            <v>3750</v>
          </cell>
          <cell r="Z60">
            <v>4000</v>
          </cell>
          <cell r="AA60">
            <v>4250</v>
          </cell>
          <cell r="AB60">
            <v>4500</v>
          </cell>
        </row>
        <row r="61">
          <cell r="A61" t="str">
            <v>190</v>
          </cell>
          <cell r="B61" t="str">
            <v>CR. REC. POR SERVICIOS NO Personales</v>
          </cell>
          <cell r="C61">
            <v>720</v>
          </cell>
          <cell r="D61">
            <v>60</v>
          </cell>
          <cell r="E61">
            <v>60</v>
          </cell>
          <cell r="F61">
            <v>60</v>
          </cell>
          <cell r="G61">
            <v>60</v>
          </cell>
          <cell r="H61">
            <v>60</v>
          </cell>
          <cell r="I61">
            <v>60</v>
          </cell>
          <cell r="J61">
            <v>60</v>
          </cell>
          <cell r="K61">
            <v>60</v>
          </cell>
          <cell r="L61">
            <v>60</v>
          </cell>
          <cell r="M61">
            <v>60</v>
          </cell>
          <cell r="N61">
            <v>60</v>
          </cell>
          <cell r="O61">
            <v>60</v>
          </cell>
          <cell r="P61" t="str">
            <v>190</v>
          </cell>
          <cell r="Q61">
            <v>60</v>
          </cell>
          <cell r="R61">
            <v>120</v>
          </cell>
          <cell r="S61">
            <v>180</v>
          </cell>
          <cell r="T61">
            <v>240</v>
          </cell>
          <cell r="U61">
            <v>300</v>
          </cell>
          <cell r="V61">
            <v>360</v>
          </cell>
          <cell r="W61">
            <v>420</v>
          </cell>
          <cell r="X61">
            <v>480</v>
          </cell>
          <cell r="Y61">
            <v>540</v>
          </cell>
          <cell r="Z61">
            <v>600</v>
          </cell>
          <cell r="AA61">
            <v>660</v>
          </cell>
          <cell r="AB61">
            <v>720</v>
          </cell>
        </row>
        <row r="62">
          <cell r="A62" t="str">
            <v>192</v>
          </cell>
          <cell r="B62" t="str">
            <v>BASICOS</v>
          </cell>
          <cell r="C62">
            <v>0</v>
          </cell>
          <cell r="P62" t="str">
            <v>192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A63" t="str">
            <v>195</v>
          </cell>
          <cell r="B63" t="str">
            <v>Viáticos</v>
          </cell>
          <cell r="C63">
            <v>480</v>
          </cell>
          <cell r="D63">
            <v>40</v>
          </cell>
          <cell r="E63">
            <v>40</v>
          </cell>
          <cell r="F63">
            <v>40</v>
          </cell>
          <cell r="G63">
            <v>40</v>
          </cell>
          <cell r="H63">
            <v>40</v>
          </cell>
          <cell r="I63">
            <v>40</v>
          </cell>
          <cell r="J63">
            <v>40</v>
          </cell>
          <cell r="K63">
            <v>40</v>
          </cell>
          <cell r="L63">
            <v>40</v>
          </cell>
          <cell r="M63">
            <v>40</v>
          </cell>
          <cell r="N63">
            <v>40</v>
          </cell>
          <cell r="O63">
            <v>40</v>
          </cell>
          <cell r="P63" t="str">
            <v>195</v>
          </cell>
          <cell r="Q63">
            <v>40</v>
          </cell>
          <cell r="R63">
            <v>80</v>
          </cell>
          <cell r="S63">
            <v>120</v>
          </cell>
          <cell r="T63">
            <v>160</v>
          </cell>
          <cell r="U63">
            <v>200</v>
          </cell>
          <cell r="V63">
            <v>240</v>
          </cell>
          <cell r="W63">
            <v>280</v>
          </cell>
          <cell r="X63">
            <v>320</v>
          </cell>
          <cell r="Y63">
            <v>360</v>
          </cell>
          <cell r="Z63">
            <v>400</v>
          </cell>
          <cell r="AA63">
            <v>440</v>
          </cell>
          <cell r="AB63">
            <v>480</v>
          </cell>
        </row>
        <row r="64">
          <cell r="A64" t="str">
            <v>196</v>
          </cell>
          <cell r="B64" t="str">
            <v>Transporte de Personas y Bienes</v>
          </cell>
          <cell r="C64">
            <v>240</v>
          </cell>
          <cell r="D64">
            <v>20</v>
          </cell>
          <cell r="E64">
            <v>20</v>
          </cell>
          <cell r="F64">
            <v>20</v>
          </cell>
          <cell r="G64">
            <v>20</v>
          </cell>
          <cell r="H64">
            <v>20</v>
          </cell>
          <cell r="I64">
            <v>20</v>
          </cell>
          <cell r="J64">
            <v>20</v>
          </cell>
          <cell r="K64">
            <v>20</v>
          </cell>
          <cell r="L64">
            <v>20</v>
          </cell>
          <cell r="M64">
            <v>20</v>
          </cell>
          <cell r="N64">
            <v>20</v>
          </cell>
          <cell r="O64">
            <v>20</v>
          </cell>
          <cell r="P64" t="str">
            <v>196</v>
          </cell>
          <cell r="Q64">
            <v>20</v>
          </cell>
          <cell r="R64">
            <v>40</v>
          </cell>
          <cell r="S64">
            <v>60</v>
          </cell>
          <cell r="T64">
            <v>80</v>
          </cell>
          <cell r="U64">
            <v>100</v>
          </cell>
          <cell r="V64">
            <v>120</v>
          </cell>
          <cell r="W64">
            <v>140</v>
          </cell>
          <cell r="X64">
            <v>160</v>
          </cell>
          <cell r="Y64">
            <v>180</v>
          </cell>
          <cell r="Z64">
            <v>200</v>
          </cell>
          <cell r="AA64">
            <v>220</v>
          </cell>
          <cell r="AB64">
            <v>240</v>
          </cell>
        </row>
        <row r="65">
          <cell r="A65" t="str">
            <v>197</v>
          </cell>
          <cell r="B65" t="str">
            <v>Servicios Comerciales y Financieros</v>
          </cell>
          <cell r="C65">
            <v>0</v>
          </cell>
          <cell r="P65" t="str">
            <v>197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6">
          <cell r="A66" t="str">
            <v>199</v>
          </cell>
          <cell r="B66" t="str">
            <v>Mantenimiento y Reparación</v>
          </cell>
          <cell r="C66">
            <v>0</v>
          </cell>
          <cell r="P66" t="str">
            <v>199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</row>
        <row r="67">
          <cell r="A67" t="str">
            <v>2</v>
          </cell>
          <cell r="B67" t="str">
            <v>MATERIALES Y SUMINISTROS</v>
          </cell>
          <cell r="C67">
            <v>26200</v>
          </cell>
          <cell r="D67">
            <v>1680</v>
          </cell>
          <cell r="E67">
            <v>2720</v>
          </cell>
          <cell r="F67">
            <v>2025</v>
          </cell>
          <cell r="G67">
            <v>1580</v>
          </cell>
          <cell r="H67">
            <v>1420</v>
          </cell>
          <cell r="I67">
            <v>3925</v>
          </cell>
          <cell r="J67">
            <v>1680</v>
          </cell>
          <cell r="K67">
            <v>1520</v>
          </cell>
          <cell r="L67">
            <v>2525</v>
          </cell>
          <cell r="M67">
            <v>1680</v>
          </cell>
          <cell r="N67">
            <v>1520</v>
          </cell>
          <cell r="O67">
            <v>3925</v>
          </cell>
          <cell r="P67" t="str">
            <v>2</v>
          </cell>
          <cell r="Q67">
            <v>1680</v>
          </cell>
          <cell r="R67">
            <v>4400</v>
          </cell>
          <cell r="S67">
            <v>6425</v>
          </cell>
          <cell r="T67">
            <v>8005</v>
          </cell>
          <cell r="U67">
            <v>9425</v>
          </cell>
          <cell r="V67">
            <v>13350</v>
          </cell>
          <cell r="W67">
            <v>15030</v>
          </cell>
          <cell r="X67">
            <v>16550</v>
          </cell>
          <cell r="Y67">
            <v>19075</v>
          </cell>
          <cell r="Z67">
            <v>20755</v>
          </cell>
          <cell r="AA67">
            <v>22275</v>
          </cell>
          <cell r="AB67">
            <v>26200</v>
          </cell>
        </row>
        <row r="68">
          <cell r="A68" t="str">
            <v>200</v>
          </cell>
          <cell r="B68" t="str">
            <v>ALIMENTOS Y BEBIDAS</v>
          </cell>
          <cell r="C68">
            <v>9280</v>
          </cell>
          <cell r="D68">
            <v>530</v>
          </cell>
          <cell r="E68">
            <v>1030</v>
          </cell>
          <cell r="F68">
            <v>1135</v>
          </cell>
          <cell r="G68">
            <v>530</v>
          </cell>
          <cell r="H68">
            <v>530</v>
          </cell>
          <cell r="I68">
            <v>1135</v>
          </cell>
          <cell r="J68">
            <v>530</v>
          </cell>
          <cell r="K68">
            <v>530</v>
          </cell>
          <cell r="L68">
            <v>1135</v>
          </cell>
          <cell r="M68">
            <v>530</v>
          </cell>
          <cell r="N68">
            <v>530</v>
          </cell>
          <cell r="O68">
            <v>1135</v>
          </cell>
          <cell r="P68" t="str">
            <v>200</v>
          </cell>
          <cell r="Q68">
            <v>530</v>
          </cell>
          <cell r="R68">
            <v>1560</v>
          </cell>
          <cell r="S68">
            <v>2695</v>
          </cell>
          <cell r="T68">
            <v>3225</v>
          </cell>
          <cell r="U68">
            <v>3755</v>
          </cell>
          <cell r="V68">
            <v>4890</v>
          </cell>
          <cell r="W68">
            <v>5420</v>
          </cell>
          <cell r="X68">
            <v>5950</v>
          </cell>
          <cell r="Y68">
            <v>7085</v>
          </cell>
          <cell r="Z68">
            <v>7615</v>
          </cell>
          <cell r="AA68">
            <v>8145</v>
          </cell>
          <cell r="AB68">
            <v>9280</v>
          </cell>
        </row>
        <row r="69">
          <cell r="A69" t="str">
            <v>201</v>
          </cell>
          <cell r="B69" t="str">
            <v>ALIMENTOS PARA CONSUMO HUMANO</v>
          </cell>
          <cell r="C69">
            <v>8420</v>
          </cell>
          <cell r="D69">
            <v>500</v>
          </cell>
          <cell r="E69">
            <v>500</v>
          </cell>
          <cell r="F69">
            <v>1105</v>
          </cell>
          <cell r="G69">
            <v>500</v>
          </cell>
          <cell r="H69">
            <v>500</v>
          </cell>
          <cell r="I69">
            <v>1105</v>
          </cell>
          <cell r="J69">
            <v>500</v>
          </cell>
          <cell r="K69">
            <v>500</v>
          </cell>
          <cell r="L69">
            <v>1105</v>
          </cell>
          <cell r="M69">
            <v>500</v>
          </cell>
          <cell r="N69">
            <v>500</v>
          </cell>
          <cell r="O69">
            <v>1105</v>
          </cell>
          <cell r="P69" t="str">
            <v>201</v>
          </cell>
          <cell r="Q69">
            <v>500</v>
          </cell>
          <cell r="R69">
            <v>1000</v>
          </cell>
          <cell r="S69">
            <v>2105</v>
          </cell>
          <cell r="T69">
            <v>2605</v>
          </cell>
          <cell r="U69">
            <v>3105</v>
          </cell>
          <cell r="V69">
            <v>4210</v>
          </cell>
          <cell r="W69">
            <v>4710</v>
          </cell>
          <cell r="X69">
            <v>5210</v>
          </cell>
          <cell r="Y69">
            <v>6315</v>
          </cell>
          <cell r="Z69">
            <v>6815</v>
          </cell>
          <cell r="AA69">
            <v>7315</v>
          </cell>
          <cell r="AB69">
            <v>8420</v>
          </cell>
        </row>
        <row r="70">
          <cell r="A70" t="str">
            <v>203</v>
          </cell>
          <cell r="B70" t="str">
            <v>BEBIDAS</v>
          </cell>
          <cell r="C70">
            <v>860</v>
          </cell>
          <cell r="D70">
            <v>30</v>
          </cell>
          <cell r="E70">
            <v>530</v>
          </cell>
          <cell r="F70">
            <v>30</v>
          </cell>
          <cell r="G70">
            <v>30</v>
          </cell>
          <cell r="H70">
            <v>30</v>
          </cell>
          <cell r="I70">
            <v>30</v>
          </cell>
          <cell r="J70">
            <v>30</v>
          </cell>
          <cell r="K70">
            <v>30</v>
          </cell>
          <cell r="L70">
            <v>30</v>
          </cell>
          <cell r="M70">
            <v>30</v>
          </cell>
          <cell r="N70">
            <v>30</v>
          </cell>
          <cell r="O70">
            <v>30</v>
          </cell>
          <cell r="P70" t="str">
            <v>203</v>
          </cell>
          <cell r="Q70">
            <v>30</v>
          </cell>
          <cell r="R70">
            <v>560</v>
          </cell>
          <cell r="S70">
            <v>590</v>
          </cell>
          <cell r="T70">
            <v>620</v>
          </cell>
          <cell r="U70">
            <v>650</v>
          </cell>
          <cell r="V70">
            <v>680</v>
          </cell>
          <cell r="W70">
            <v>710</v>
          </cell>
          <cell r="X70">
            <v>740</v>
          </cell>
          <cell r="Y70">
            <v>770</v>
          </cell>
          <cell r="Z70">
            <v>800</v>
          </cell>
          <cell r="AA70">
            <v>830</v>
          </cell>
          <cell r="AB70">
            <v>860</v>
          </cell>
        </row>
        <row r="71">
          <cell r="A71" t="str">
            <v>210</v>
          </cell>
          <cell r="B71" t="str">
            <v>TEXTILES Y VESTUARIO</v>
          </cell>
          <cell r="C71">
            <v>2000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1000</v>
          </cell>
          <cell r="P71" t="str">
            <v>210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1000</v>
          </cell>
          <cell r="W71">
            <v>1000</v>
          </cell>
          <cell r="X71">
            <v>1000</v>
          </cell>
          <cell r="Y71">
            <v>1000</v>
          </cell>
          <cell r="Z71">
            <v>1000</v>
          </cell>
          <cell r="AA71">
            <v>1000</v>
          </cell>
          <cell r="AB71">
            <v>2000</v>
          </cell>
        </row>
        <row r="72">
          <cell r="A72" t="str">
            <v>214</v>
          </cell>
          <cell r="B72" t="str">
            <v>PRENDAS DE VESTIR</v>
          </cell>
          <cell r="C72">
            <v>2000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1000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1000</v>
          </cell>
          <cell r="P72" t="str">
            <v>214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1000</v>
          </cell>
          <cell r="W72">
            <v>1000</v>
          </cell>
          <cell r="X72">
            <v>1000</v>
          </cell>
          <cell r="Y72">
            <v>1000</v>
          </cell>
          <cell r="Z72">
            <v>1000</v>
          </cell>
          <cell r="AA72">
            <v>1000</v>
          </cell>
          <cell r="AB72">
            <v>2000</v>
          </cell>
        </row>
        <row r="73">
          <cell r="A73" t="str">
            <v>220</v>
          </cell>
          <cell r="B73" t="str">
            <v>COMBUSTIBLES Y LUBRICANTES</v>
          </cell>
          <cell r="C73">
            <v>8040</v>
          </cell>
          <cell r="D73">
            <v>670</v>
          </cell>
          <cell r="E73">
            <v>670</v>
          </cell>
          <cell r="F73">
            <v>670</v>
          </cell>
          <cell r="G73">
            <v>670</v>
          </cell>
          <cell r="H73">
            <v>670</v>
          </cell>
          <cell r="I73">
            <v>670</v>
          </cell>
          <cell r="J73">
            <v>670</v>
          </cell>
          <cell r="K73">
            <v>670</v>
          </cell>
          <cell r="L73">
            <v>670</v>
          </cell>
          <cell r="M73">
            <v>670</v>
          </cell>
          <cell r="N73">
            <v>670</v>
          </cell>
          <cell r="O73">
            <v>670</v>
          </cell>
          <cell r="P73" t="str">
            <v>220</v>
          </cell>
          <cell r="Q73">
            <v>670</v>
          </cell>
          <cell r="R73">
            <v>1340</v>
          </cell>
          <cell r="S73">
            <v>2010</v>
          </cell>
          <cell r="T73">
            <v>2680</v>
          </cell>
          <cell r="U73">
            <v>3350</v>
          </cell>
          <cell r="V73">
            <v>4020</v>
          </cell>
          <cell r="W73">
            <v>4690</v>
          </cell>
          <cell r="X73">
            <v>5360</v>
          </cell>
          <cell r="Y73">
            <v>6030</v>
          </cell>
          <cell r="Z73">
            <v>6700</v>
          </cell>
          <cell r="AA73">
            <v>7370</v>
          </cell>
          <cell r="AB73">
            <v>8040</v>
          </cell>
        </row>
        <row r="74">
          <cell r="A74" t="str">
            <v>221</v>
          </cell>
          <cell r="B74" t="str">
            <v>DIESEL</v>
          </cell>
          <cell r="C74">
            <v>7200</v>
          </cell>
          <cell r="D74">
            <v>600</v>
          </cell>
          <cell r="E74">
            <v>600</v>
          </cell>
          <cell r="F74">
            <v>600</v>
          </cell>
          <cell r="G74">
            <v>600</v>
          </cell>
          <cell r="H74">
            <v>600</v>
          </cell>
          <cell r="I74">
            <v>600</v>
          </cell>
          <cell r="J74">
            <v>600</v>
          </cell>
          <cell r="K74">
            <v>600</v>
          </cell>
          <cell r="L74">
            <v>600</v>
          </cell>
          <cell r="M74">
            <v>600</v>
          </cell>
          <cell r="N74">
            <v>600</v>
          </cell>
          <cell r="O74">
            <v>600</v>
          </cell>
          <cell r="P74" t="str">
            <v>221</v>
          </cell>
          <cell r="Q74">
            <v>600</v>
          </cell>
          <cell r="R74">
            <v>1200</v>
          </cell>
          <cell r="S74">
            <v>1800</v>
          </cell>
          <cell r="T74">
            <v>2400</v>
          </cell>
          <cell r="U74">
            <v>3000</v>
          </cell>
          <cell r="V74">
            <v>3600</v>
          </cell>
          <cell r="W74">
            <v>4200</v>
          </cell>
          <cell r="X74">
            <v>4800</v>
          </cell>
          <cell r="Y74">
            <v>5400</v>
          </cell>
          <cell r="Z74">
            <v>6000</v>
          </cell>
          <cell r="AA74">
            <v>6600</v>
          </cell>
          <cell r="AB74">
            <v>7200</v>
          </cell>
        </row>
        <row r="75">
          <cell r="A75" t="str">
            <v>223</v>
          </cell>
          <cell r="B75" t="str">
            <v>GASOLINA</v>
          </cell>
          <cell r="C75">
            <v>840</v>
          </cell>
          <cell r="D75">
            <v>70</v>
          </cell>
          <cell r="E75">
            <v>70</v>
          </cell>
          <cell r="F75">
            <v>70</v>
          </cell>
          <cell r="G75">
            <v>70</v>
          </cell>
          <cell r="H75">
            <v>70</v>
          </cell>
          <cell r="I75">
            <v>70</v>
          </cell>
          <cell r="J75">
            <v>70</v>
          </cell>
          <cell r="K75">
            <v>70</v>
          </cell>
          <cell r="L75">
            <v>70</v>
          </cell>
          <cell r="M75">
            <v>70</v>
          </cell>
          <cell r="N75">
            <v>70</v>
          </cell>
          <cell r="O75">
            <v>70</v>
          </cell>
          <cell r="P75" t="str">
            <v>223</v>
          </cell>
          <cell r="Q75">
            <v>70</v>
          </cell>
          <cell r="R75">
            <v>140</v>
          </cell>
          <cell r="S75">
            <v>210</v>
          </cell>
          <cell r="T75">
            <v>280</v>
          </cell>
          <cell r="U75">
            <v>350</v>
          </cell>
          <cell r="V75">
            <v>420</v>
          </cell>
          <cell r="W75">
            <v>490</v>
          </cell>
          <cell r="X75">
            <v>560</v>
          </cell>
          <cell r="Y75">
            <v>630</v>
          </cell>
          <cell r="Z75">
            <v>700</v>
          </cell>
          <cell r="AA75">
            <v>770</v>
          </cell>
          <cell r="AB75">
            <v>840</v>
          </cell>
        </row>
        <row r="76">
          <cell r="A76" t="str">
            <v>230</v>
          </cell>
          <cell r="B76" t="str">
            <v>PRODUCTO DE PAPEL Y CARTON</v>
          </cell>
          <cell r="C76">
            <v>2640</v>
          </cell>
          <cell r="D76">
            <v>260</v>
          </cell>
          <cell r="E76">
            <v>100</v>
          </cell>
          <cell r="F76">
            <v>100</v>
          </cell>
          <cell r="G76">
            <v>260</v>
          </cell>
          <cell r="H76">
            <v>100</v>
          </cell>
          <cell r="I76">
            <v>500</v>
          </cell>
          <cell r="J76">
            <v>260</v>
          </cell>
          <cell r="K76">
            <v>100</v>
          </cell>
          <cell r="L76">
            <v>100</v>
          </cell>
          <cell r="M76">
            <v>260</v>
          </cell>
          <cell r="N76">
            <v>100</v>
          </cell>
          <cell r="O76">
            <v>500</v>
          </cell>
          <cell r="P76" t="str">
            <v>230</v>
          </cell>
          <cell r="Q76">
            <v>260</v>
          </cell>
          <cell r="R76">
            <v>360</v>
          </cell>
          <cell r="S76">
            <v>460</v>
          </cell>
          <cell r="T76">
            <v>720</v>
          </cell>
          <cell r="U76">
            <v>820</v>
          </cell>
          <cell r="V76">
            <v>1320</v>
          </cell>
          <cell r="W76">
            <v>1580</v>
          </cell>
          <cell r="X76">
            <v>1680</v>
          </cell>
          <cell r="Y76">
            <v>1780</v>
          </cell>
          <cell r="Z76">
            <v>2040</v>
          </cell>
          <cell r="AA76">
            <v>2140</v>
          </cell>
          <cell r="AB76">
            <v>2640</v>
          </cell>
        </row>
        <row r="77">
          <cell r="A77" t="str">
            <v>231</v>
          </cell>
          <cell r="B77" t="str">
            <v>IMPRESOS</v>
          </cell>
          <cell r="C77">
            <v>2000</v>
          </cell>
          <cell r="D77">
            <v>100</v>
          </cell>
          <cell r="E77">
            <v>100</v>
          </cell>
          <cell r="F77">
            <v>100</v>
          </cell>
          <cell r="G77">
            <v>100</v>
          </cell>
          <cell r="H77">
            <v>100</v>
          </cell>
          <cell r="I77">
            <v>500</v>
          </cell>
          <cell r="J77">
            <v>100</v>
          </cell>
          <cell r="K77">
            <v>100</v>
          </cell>
          <cell r="L77">
            <v>100</v>
          </cell>
          <cell r="M77">
            <v>100</v>
          </cell>
          <cell r="N77">
            <v>100</v>
          </cell>
          <cell r="O77">
            <v>500</v>
          </cell>
          <cell r="P77" t="str">
            <v>231</v>
          </cell>
          <cell r="Q77">
            <v>100</v>
          </cell>
          <cell r="R77">
            <v>200</v>
          </cell>
          <cell r="S77">
            <v>300</v>
          </cell>
          <cell r="T77">
            <v>400</v>
          </cell>
          <cell r="U77">
            <v>500</v>
          </cell>
          <cell r="V77">
            <v>1000</v>
          </cell>
          <cell r="W77">
            <v>1100</v>
          </cell>
          <cell r="X77">
            <v>1200</v>
          </cell>
          <cell r="Y77">
            <v>1300</v>
          </cell>
          <cell r="Z77">
            <v>1400</v>
          </cell>
          <cell r="AA77">
            <v>1500</v>
          </cell>
          <cell r="AB77">
            <v>2000</v>
          </cell>
        </row>
        <row r="78">
          <cell r="A78" t="str">
            <v>232</v>
          </cell>
          <cell r="B78" t="str">
            <v>PAPELERIA</v>
          </cell>
          <cell r="C78">
            <v>640</v>
          </cell>
          <cell r="D78">
            <v>160</v>
          </cell>
          <cell r="G78">
            <v>160</v>
          </cell>
          <cell r="J78">
            <v>160</v>
          </cell>
          <cell r="M78">
            <v>160</v>
          </cell>
          <cell r="P78" t="str">
            <v>232</v>
          </cell>
          <cell r="Q78">
            <v>160</v>
          </cell>
          <cell r="R78">
            <v>160</v>
          </cell>
          <cell r="S78">
            <v>160</v>
          </cell>
          <cell r="T78">
            <v>320</v>
          </cell>
          <cell r="U78">
            <v>320</v>
          </cell>
          <cell r="V78">
            <v>320</v>
          </cell>
          <cell r="W78">
            <v>480</v>
          </cell>
          <cell r="X78">
            <v>480</v>
          </cell>
          <cell r="Y78">
            <v>480</v>
          </cell>
          <cell r="Z78">
            <v>640</v>
          </cell>
          <cell r="AA78">
            <v>640</v>
          </cell>
          <cell r="AB78">
            <v>640</v>
          </cell>
        </row>
        <row r="79">
          <cell r="A79" t="str">
            <v>260</v>
          </cell>
          <cell r="B79" t="str">
            <v>PRUDUCTOS VARIOS</v>
          </cell>
          <cell r="C79">
            <v>600</v>
          </cell>
          <cell r="D79">
            <v>50</v>
          </cell>
          <cell r="E79">
            <v>50</v>
          </cell>
          <cell r="F79">
            <v>50</v>
          </cell>
          <cell r="G79">
            <v>50</v>
          </cell>
          <cell r="H79">
            <v>50</v>
          </cell>
          <cell r="I79">
            <v>50</v>
          </cell>
          <cell r="J79">
            <v>50</v>
          </cell>
          <cell r="K79">
            <v>50</v>
          </cell>
          <cell r="L79">
            <v>50</v>
          </cell>
          <cell r="M79">
            <v>50</v>
          </cell>
          <cell r="N79">
            <v>50</v>
          </cell>
          <cell r="O79">
            <v>50</v>
          </cell>
          <cell r="P79" t="str">
            <v>260</v>
          </cell>
          <cell r="Q79">
            <v>50</v>
          </cell>
          <cell r="R79">
            <v>100</v>
          </cell>
          <cell r="S79">
            <v>150</v>
          </cell>
          <cell r="T79">
            <v>200</v>
          </cell>
          <cell r="U79">
            <v>250</v>
          </cell>
          <cell r="V79">
            <v>300</v>
          </cell>
          <cell r="W79">
            <v>350</v>
          </cell>
          <cell r="X79">
            <v>400</v>
          </cell>
          <cell r="Y79">
            <v>450</v>
          </cell>
          <cell r="Z79">
            <v>500</v>
          </cell>
          <cell r="AA79">
            <v>550</v>
          </cell>
          <cell r="AB79">
            <v>600</v>
          </cell>
        </row>
        <row r="80">
          <cell r="A80" t="str">
            <v>263</v>
          </cell>
          <cell r="B80" t="str">
            <v>MATERIALES Y ARTICULOS DE SEG PUBLICA</v>
          </cell>
          <cell r="C80">
            <v>0</v>
          </cell>
          <cell r="P80" t="str">
            <v>263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1">
          <cell r="A81" t="str">
            <v>269</v>
          </cell>
          <cell r="B81" t="str">
            <v>OTROS PRODUC TOS VARIOS</v>
          </cell>
          <cell r="C81">
            <v>600</v>
          </cell>
          <cell r="D81">
            <v>50</v>
          </cell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 t="str">
            <v>269</v>
          </cell>
          <cell r="Q81">
            <v>50</v>
          </cell>
          <cell r="R81">
            <v>100</v>
          </cell>
          <cell r="S81">
            <v>150</v>
          </cell>
          <cell r="T81">
            <v>200</v>
          </cell>
          <cell r="U81">
            <v>250</v>
          </cell>
          <cell r="V81">
            <v>300</v>
          </cell>
          <cell r="W81">
            <v>350</v>
          </cell>
          <cell r="X81">
            <v>400</v>
          </cell>
          <cell r="Y81">
            <v>450</v>
          </cell>
          <cell r="Z81">
            <v>500</v>
          </cell>
          <cell r="AA81">
            <v>550</v>
          </cell>
          <cell r="AB81">
            <v>600</v>
          </cell>
        </row>
        <row r="82">
          <cell r="A82" t="str">
            <v>270</v>
          </cell>
          <cell r="B82" t="str">
            <v>UTILES Y MATERIALES DIVERSOS</v>
          </cell>
          <cell r="C82">
            <v>3640</v>
          </cell>
          <cell r="D82">
            <v>170</v>
          </cell>
          <cell r="E82">
            <v>870</v>
          </cell>
          <cell r="F82">
            <v>70</v>
          </cell>
          <cell r="G82">
            <v>70</v>
          </cell>
          <cell r="H82">
            <v>70</v>
          </cell>
          <cell r="I82">
            <v>570</v>
          </cell>
          <cell r="J82">
            <v>170</v>
          </cell>
          <cell r="K82">
            <v>170</v>
          </cell>
          <cell r="L82">
            <v>570</v>
          </cell>
          <cell r="M82">
            <v>170</v>
          </cell>
          <cell r="N82">
            <v>170</v>
          </cell>
          <cell r="O82">
            <v>570</v>
          </cell>
          <cell r="P82" t="str">
            <v>270</v>
          </cell>
          <cell r="Q82">
            <v>170</v>
          </cell>
          <cell r="R82">
            <v>1040</v>
          </cell>
          <cell r="S82">
            <v>1110</v>
          </cell>
          <cell r="T82">
            <v>1180</v>
          </cell>
          <cell r="U82">
            <v>1250</v>
          </cell>
          <cell r="V82">
            <v>1820</v>
          </cell>
          <cell r="W82">
            <v>1990</v>
          </cell>
          <cell r="X82">
            <v>2160</v>
          </cell>
          <cell r="Y82">
            <v>2730</v>
          </cell>
          <cell r="Z82">
            <v>2900</v>
          </cell>
          <cell r="AA82">
            <v>3070</v>
          </cell>
          <cell r="AB82">
            <v>3640</v>
          </cell>
        </row>
        <row r="83">
          <cell r="A83" t="str">
            <v>271</v>
          </cell>
          <cell r="B83" t="str">
            <v>UTILES DE COCINA Y COMEDOR</v>
          </cell>
          <cell r="C83">
            <v>240</v>
          </cell>
          <cell r="D83">
            <v>20</v>
          </cell>
          <cell r="E83">
            <v>20</v>
          </cell>
          <cell r="F83">
            <v>20</v>
          </cell>
          <cell r="G83">
            <v>20</v>
          </cell>
          <cell r="H83">
            <v>20</v>
          </cell>
          <cell r="I83">
            <v>20</v>
          </cell>
          <cell r="J83">
            <v>20</v>
          </cell>
          <cell r="K83">
            <v>20</v>
          </cell>
          <cell r="L83">
            <v>20</v>
          </cell>
          <cell r="M83">
            <v>20</v>
          </cell>
          <cell r="N83">
            <v>20</v>
          </cell>
          <cell r="O83">
            <v>20</v>
          </cell>
          <cell r="P83" t="str">
            <v>271</v>
          </cell>
          <cell r="Q83">
            <v>20</v>
          </cell>
          <cell r="R83">
            <v>40</v>
          </cell>
          <cell r="S83">
            <v>60</v>
          </cell>
          <cell r="T83">
            <v>80</v>
          </cell>
          <cell r="U83">
            <v>100</v>
          </cell>
          <cell r="V83">
            <v>120</v>
          </cell>
          <cell r="W83">
            <v>140</v>
          </cell>
          <cell r="X83">
            <v>160</v>
          </cell>
          <cell r="Y83">
            <v>180</v>
          </cell>
          <cell r="Z83">
            <v>200</v>
          </cell>
          <cell r="AA83">
            <v>220</v>
          </cell>
          <cell r="AB83">
            <v>240</v>
          </cell>
        </row>
        <row r="84">
          <cell r="A84" t="str">
            <v>273</v>
          </cell>
          <cell r="B84" t="str">
            <v>UTILES DE ASEO Y LIMPIEZA</v>
          </cell>
          <cell r="C84">
            <v>600</v>
          </cell>
          <cell r="D84">
            <v>50</v>
          </cell>
          <cell r="E84">
            <v>50</v>
          </cell>
          <cell r="F84">
            <v>50</v>
          </cell>
          <cell r="G84">
            <v>50</v>
          </cell>
          <cell r="H84">
            <v>50</v>
          </cell>
          <cell r="I84">
            <v>50</v>
          </cell>
          <cell r="J84">
            <v>50</v>
          </cell>
          <cell r="K84">
            <v>50</v>
          </cell>
          <cell r="L84">
            <v>50</v>
          </cell>
          <cell r="M84">
            <v>50</v>
          </cell>
          <cell r="N84">
            <v>50</v>
          </cell>
          <cell r="O84">
            <v>50</v>
          </cell>
          <cell r="P84" t="str">
            <v>273</v>
          </cell>
          <cell r="Q84">
            <v>50</v>
          </cell>
          <cell r="R84">
            <v>100</v>
          </cell>
          <cell r="S84">
            <v>150</v>
          </cell>
          <cell r="T84">
            <v>200</v>
          </cell>
          <cell r="U84">
            <v>250</v>
          </cell>
          <cell r="V84">
            <v>300</v>
          </cell>
          <cell r="W84">
            <v>350</v>
          </cell>
          <cell r="X84">
            <v>400</v>
          </cell>
          <cell r="Y84">
            <v>450</v>
          </cell>
          <cell r="Z84">
            <v>500</v>
          </cell>
          <cell r="AA84">
            <v>550</v>
          </cell>
          <cell r="AB84">
            <v>600</v>
          </cell>
        </row>
        <row r="85">
          <cell r="A85" t="str">
            <v>275</v>
          </cell>
          <cell r="B85" t="str">
            <v>UTILES Y MATERIALES DE OFICINA</v>
          </cell>
          <cell r="C85">
            <v>2800</v>
          </cell>
          <cell r="D85">
            <v>100</v>
          </cell>
          <cell r="E85">
            <v>800</v>
          </cell>
          <cell r="F85">
            <v>0</v>
          </cell>
          <cell r="G85">
            <v>0</v>
          </cell>
          <cell r="H85">
            <v>0</v>
          </cell>
          <cell r="I85">
            <v>500</v>
          </cell>
          <cell r="J85">
            <v>100</v>
          </cell>
          <cell r="K85">
            <v>100</v>
          </cell>
          <cell r="L85">
            <v>500</v>
          </cell>
          <cell r="M85">
            <v>100</v>
          </cell>
          <cell r="N85">
            <v>100</v>
          </cell>
          <cell r="O85">
            <v>500</v>
          </cell>
          <cell r="P85" t="str">
            <v>275</v>
          </cell>
          <cell r="Q85">
            <v>100</v>
          </cell>
          <cell r="R85">
            <v>900</v>
          </cell>
          <cell r="S85">
            <v>900</v>
          </cell>
          <cell r="T85">
            <v>900</v>
          </cell>
          <cell r="U85">
            <v>900</v>
          </cell>
          <cell r="V85">
            <v>1400</v>
          </cell>
          <cell r="W85">
            <v>1500</v>
          </cell>
          <cell r="X85">
            <v>1600</v>
          </cell>
          <cell r="Y85">
            <v>2100</v>
          </cell>
          <cell r="Z85">
            <v>2200</v>
          </cell>
          <cell r="AA85">
            <v>2300</v>
          </cell>
          <cell r="AB85">
            <v>2800</v>
          </cell>
        </row>
        <row r="86">
          <cell r="A86" t="str">
            <v>291</v>
          </cell>
          <cell r="B86" t="str">
            <v>ALIMENTOS Y BEBIDAS</v>
          </cell>
          <cell r="C86">
            <v>0</v>
          </cell>
          <cell r="P86" t="str">
            <v>291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</row>
        <row r="87">
          <cell r="A87" t="str">
            <v>293</v>
          </cell>
          <cell r="B87" t="str">
            <v>CREDITOS RECONOCIDOS POR MATERIALES Y SUMINISTROS</v>
          </cell>
          <cell r="C87">
            <v>0</v>
          </cell>
          <cell r="P87" t="str">
            <v>293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</row>
        <row r="88">
          <cell r="A88" t="str">
            <v>3</v>
          </cell>
          <cell r="B88" t="str">
            <v xml:space="preserve">MAQUINARIA Y EQUIPO </v>
          </cell>
          <cell r="C88">
            <v>307300</v>
          </cell>
          <cell r="D88">
            <v>5600</v>
          </cell>
          <cell r="E88">
            <v>160601</v>
          </cell>
          <cell r="F88">
            <v>500</v>
          </cell>
          <cell r="G88">
            <v>100</v>
          </cell>
          <cell r="H88">
            <v>100</v>
          </cell>
          <cell r="I88">
            <v>6000</v>
          </cell>
          <cell r="J88">
            <v>22267</v>
          </cell>
          <cell r="K88">
            <v>22267</v>
          </cell>
          <cell r="L88">
            <v>22667</v>
          </cell>
          <cell r="M88">
            <v>22267</v>
          </cell>
          <cell r="N88">
            <v>22267</v>
          </cell>
          <cell r="O88">
            <v>22664</v>
          </cell>
          <cell r="P88" t="str">
            <v>3</v>
          </cell>
          <cell r="Q88">
            <v>5600</v>
          </cell>
          <cell r="R88">
            <v>166201</v>
          </cell>
          <cell r="S88">
            <v>166701</v>
          </cell>
          <cell r="T88">
            <v>166801</v>
          </cell>
          <cell r="U88">
            <v>166901</v>
          </cell>
          <cell r="V88">
            <v>172901</v>
          </cell>
          <cell r="W88">
            <v>195168</v>
          </cell>
          <cell r="X88">
            <v>217435</v>
          </cell>
          <cell r="Y88">
            <v>240102</v>
          </cell>
          <cell r="Z88">
            <v>262369</v>
          </cell>
          <cell r="AA88">
            <v>284636</v>
          </cell>
          <cell r="AB88">
            <v>307300</v>
          </cell>
        </row>
        <row r="89">
          <cell r="A89" t="str">
            <v>301</v>
          </cell>
          <cell r="B89" t="str">
            <v>EQUIPO DE COMUNICACIONES</v>
          </cell>
          <cell r="C89">
            <v>0</v>
          </cell>
          <cell r="P89" t="str">
            <v>301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</row>
        <row r="90">
          <cell r="A90" t="str">
            <v>314</v>
          </cell>
          <cell r="B90" t="str">
            <v>EQUIPO DE TRANSPORTE TERRESTRE</v>
          </cell>
          <cell r="C90">
            <v>0</v>
          </cell>
          <cell r="P90" t="str">
            <v>314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A91" t="str">
            <v>340</v>
          </cell>
          <cell r="B91" t="str">
            <v>EQUIPO DE OFICINA</v>
          </cell>
          <cell r="C91">
            <v>2800</v>
          </cell>
          <cell r="D91">
            <v>100</v>
          </cell>
          <cell r="E91">
            <v>100</v>
          </cell>
          <cell r="F91">
            <v>500</v>
          </cell>
          <cell r="G91">
            <v>100</v>
          </cell>
          <cell r="H91">
            <v>100</v>
          </cell>
          <cell r="I91">
            <v>500</v>
          </cell>
          <cell r="J91">
            <v>100</v>
          </cell>
          <cell r="K91">
            <v>100</v>
          </cell>
          <cell r="L91">
            <v>500</v>
          </cell>
          <cell r="M91">
            <v>100</v>
          </cell>
          <cell r="N91">
            <v>100</v>
          </cell>
          <cell r="O91">
            <v>500</v>
          </cell>
          <cell r="P91" t="str">
            <v>340</v>
          </cell>
          <cell r="Q91">
            <v>100</v>
          </cell>
          <cell r="R91">
            <v>200</v>
          </cell>
          <cell r="S91">
            <v>700</v>
          </cell>
          <cell r="T91">
            <v>800</v>
          </cell>
          <cell r="U91">
            <v>900</v>
          </cell>
          <cell r="V91">
            <v>1400</v>
          </cell>
          <cell r="W91">
            <v>1500</v>
          </cell>
          <cell r="X91">
            <v>1600</v>
          </cell>
          <cell r="Y91">
            <v>2100</v>
          </cell>
          <cell r="Z91">
            <v>2200</v>
          </cell>
          <cell r="AA91">
            <v>2300</v>
          </cell>
          <cell r="AB91">
            <v>2800</v>
          </cell>
        </row>
        <row r="92">
          <cell r="A92" t="str">
            <v>350</v>
          </cell>
          <cell r="B92" t="str">
            <v>MOBILIARIO DE OFICINA</v>
          </cell>
          <cell r="C92">
            <v>54500</v>
          </cell>
          <cell r="D92">
            <v>5500</v>
          </cell>
          <cell r="E92">
            <v>10500</v>
          </cell>
          <cell r="F92">
            <v>0</v>
          </cell>
          <cell r="G92">
            <v>0</v>
          </cell>
          <cell r="H92">
            <v>0</v>
          </cell>
          <cell r="I92">
            <v>5500</v>
          </cell>
          <cell r="J92">
            <v>5500</v>
          </cell>
          <cell r="K92">
            <v>5500</v>
          </cell>
          <cell r="L92">
            <v>5500</v>
          </cell>
          <cell r="M92">
            <v>5500</v>
          </cell>
          <cell r="N92">
            <v>5500</v>
          </cell>
          <cell r="O92">
            <v>5500</v>
          </cell>
          <cell r="P92" t="str">
            <v>350</v>
          </cell>
          <cell r="Q92">
            <v>5500</v>
          </cell>
          <cell r="R92">
            <v>16000</v>
          </cell>
          <cell r="S92">
            <v>16000</v>
          </cell>
          <cell r="T92">
            <v>16000</v>
          </cell>
          <cell r="U92">
            <v>16000</v>
          </cell>
          <cell r="V92">
            <v>21500</v>
          </cell>
          <cell r="W92">
            <v>27000</v>
          </cell>
          <cell r="X92">
            <v>32500</v>
          </cell>
          <cell r="Y92">
            <v>38000</v>
          </cell>
          <cell r="Z92">
            <v>43500</v>
          </cell>
          <cell r="AA92">
            <v>49000</v>
          </cell>
          <cell r="AB92">
            <v>54500</v>
          </cell>
        </row>
        <row r="93">
          <cell r="A93" t="str">
            <v>370</v>
          </cell>
          <cell r="B93" t="str">
            <v>MAQUINARIA Y EQUIPO DE VARIOS</v>
          </cell>
          <cell r="C93">
            <v>0</v>
          </cell>
          <cell r="P93" t="str">
            <v>370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4">
          <cell r="A94" t="str">
            <v>380</v>
          </cell>
          <cell r="B94" t="str">
            <v>EQUIPO DE COMPUTACION</v>
          </cell>
          <cell r="C94">
            <v>250000</v>
          </cell>
          <cell r="E94">
            <v>150001</v>
          </cell>
          <cell r="G94">
            <v>0</v>
          </cell>
          <cell r="H94">
            <v>0</v>
          </cell>
          <cell r="I94">
            <v>0</v>
          </cell>
          <cell r="J94">
            <v>16667</v>
          </cell>
          <cell r="K94">
            <v>16667</v>
          </cell>
          <cell r="L94">
            <v>16667</v>
          </cell>
          <cell r="M94">
            <v>16667</v>
          </cell>
          <cell r="N94">
            <v>16667</v>
          </cell>
          <cell r="O94">
            <v>16664</v>
          </cell>
          <cell r="P94" t="str">
            <v>380</v>
          </cell>
          <cell r="Q94">
            <v>0</v>
          </cell>
          <cell r="R94">
            <v>150001</v>
          </cell>
          <cell r="S94">
            <v>150001</v>
          </cell>
          <cell r="T94">
            <v>150001</v>
          </cell>
          <cell r="U94">
            <v>150001</v>
          </cell>
          <cell r="V94">
            <v>150001</v>
          </cell>
          <cell r="W94">
            <v>166668</v>
          </cell>
          <cell r="X94">
            <v>183335</v>
          </cell>
          <cell r="Y94">
            <v>200002</v>
          </cell>
          <cell r="Z94">
            <v>216669</v>
          </cell>
          <cell r="AA94">
            <v>233336</v>
          </cell>
          <cell r="AB94">
            <v>250000</v>
          </cell>
        </row>
        <row r="95">
          <cell r="A95" t="str">
            <v>392</v>
          </cell>
          <cell r="B95" t="str">
            <v>MAQUINARIA Y EQUIPO DE TRANSPORTE</v>
          </cell>
          <cell r="C95">
            <v>0</v>
          </cell>
          <cell r="P95" t="str">
            <v>392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A96" t="str">
            <v>6</v>
          </cell>
          <cell r="B96" t="str">
            <v>TRANSFERENCIAS CORRIENTES</v>
          </cell>
          <cell r="C96">
            <v>127600</v>
          </cell>
          <cell r="D96">
            <v>11100</v>
          </cell>
          <cell r="E96">
            <v>11100</v>
          </cell>
          <cell r="F96">
            <v>11100</v>
          </cell>
          <cell r="G96">
            <v>11100</v>
          </cell>
          <cell r="H96">
            <v>11100</v>
          </cell>
          <cell r="I96">
            <v>11100</v>
          </cell>
          <cell r="J96">
            <v>11100</v>
          </cell>
          <cell r="K96">
            <v>11100</v>
          </cell>
          <cell r="L96">
            <v>11100</v>
          </cell>
          <cell r="M96">
            <v>11100</v>
          </cell>
          <cell r="N96">
            <v>10500</v>
          </cell>
          <cell r="O96">
            <v>6100</v>
          </cell>
          <cell r="P96" t="str">
            <v>6</v>
          </cell>
          <cell r="Q96">
            <v>11100</v>
          </cell>
          <cell r="R96">
            <v>22200</v>
          </cell>
          <cell r="S96">
            <v>33300</v>
          </cell>
          <cell r="T96">
            <v>44400</v>
          </cell>
          <cell r="U96">
            <v>55500</v>
          </cell>
          <cell r="V96">
            <v>66600</v>
          </cell>
          <cell r="W96">
            <v>77700</v>
          </cell>
          <cell r="X96">
            <v>88800</v>
          </cell>
          <cell r="Y96">
            <v>99900</v>
          </cell>
          <cell r="Z96">
            <v>111000</v>
          </cell>
          <cell r="AA96">
            <v>121500</v>
          </cell>
          <cell r="AB96">
            <v>127600</v>
          </cell>
        </row>
        <row r="97">
          <cell r="A97" t="str">
            <v>610</v>
          </cell>
          <cell r="B97" t="str">
            <v>A PERSONAS</v>
          </cell>
          <cell r="C97">
            <v>6000</v>
          </cell>
          <cell r="D97">
            <v>500</v>
          </cell>
          <cell r="E97">
            <v>500</v>
          </cell>
          <cell r="F97">
            <v>500</v>
          </cell>
          <cell r="G97">
            <v>500</v>
          </cell>
          <cell r="H97">
            <v>500</v>
          </cell>
          <cell r="I97">
            <v>500</v>
          </cell>
          <cell r="J97">
            <v>500</v>
          </cell>
          <cell r="K97">
            <v>500</v>
          </cell>
          <cell r="L97">
            <v>500</v>
          </cell>
          <cell r="M97">
            <v>500</v>
          </cell>
          <cell r="N97">
            <v>500</v>
          </cell>
          <cell r="O97">
            <v>500</v>
          </cell>
          <cell r="P97" t="str">
            <v>610</v>
          </cell>
          <cell r="Q97">
            <v>500</v>
          </cell>
          <cell r="R97">
            <v>1000</v>
          </cell>
          <cell r="S97">
            <v>1500</v>
          </cell>
          <cell r="T97">
            <v>2000</v>
          </cell>
          <cell r="U97">
            <v>2500</v>
          </cell>
          <cell r="V97">
            <v>3000</v>
          </cell>
          <cell r="W97">
            <v>3500</v>
          </cell>
          <cell r="X97">
            <v>4000</v>
          </cell>
          <cell r="Y97">
            <v>4500</v>
          </cell>
          <cell r="Z97">
            <v>5000</v>
          </cell>
          <cell r="AA97">
            <v>5500</v>
          </cell>
          <cell r="AB97">
            <v>6000</v>
          </cell>
        </row>
        <row r="98">
          <cell r="A98" t="str">
            <v>611</v>
          </cell>
          <cell r="B98" t="str">
            <v>DONATIVOS</v>
          </cell>
          <cell r="C98">
            <v>6000</v>
          </cell>
          <cell r="D98">
            <v>500</v>
          </cell>
          <cell r="E98">
            <v>500</v>
          </cell>
          <cell r="F98">
            <v>500</v>
          </cell>
          <cell r="G98">
            <v>500</v>
          </cell>
          <cell r="H98">
            <v>500</v>
          </cell>
          <cell r="I98">
            <v>500</v>
          </cell>
          <cell r="J98">
            <v>500</v>
          </cell>
          <cell r="K98">
            <v>500</v>
          </cell>
          <cell r="L98">
            <v>500</v>
          </cell>
          <cell r="M98">
            <v>500</v>
          </cell>
          <cell r="N98">
            <v>500</v>
          </cell>
          <cell r="O98">
            <v>500</v>
          </cell>
          <cell r="P98" t="str">
            <v>611</v>
          </cell>
          <cell r="Q98">
            <v>500</v>
          </cell>
          <cell r="R98">
            <v>1000</v>
          </cell>
          <cell r="S98">
            <v>1500</v>
          </cell>
          <cell r="T98">
            <v>2000</v>
          </cell>
          <cell r="U98">
            <v>2500</v>
          </cell>
          <cell r="V98">
            <v>3000</v>
          </cell>
          <cell r="W98">
            <v>3500</v>
          </cell>
          <cell r="X98">
            <v>4000</v>
          </cell>
          <cell r="Y98">
            <v>4500</v>
          </cell>
          <cell r="Z98">
            <v>5000</v>
          </cell>
          <cell r="AA98">
            <v>5500</v>
          </cell>
          <cell r="AB98">
            <v>6000</v>
          </cell>
        </row>
        <row r="99">
          <cell r="A99" t="str">
            <v>620</v>
          </cell>
          <cell r="B99" t="str">
            <v>BECAS DE ESTUDIO</v>
          </cell>
          <cell r="C99">
            <v>54400</v>
          </cell>
          <cell r="D99">
            <v>5000</v>
          </cell>
          <cell r="E99">
            <v>5000</v>
          </cell>
          <cell r="F99">
            <v>5000</v>
          </cell>
          <cell r="G99">
            <v>5000</v>
          </cell>
          <cell r="H99">
            <v>5000</v>
          </cell>
          <cell r="I99">
            <v>5000</v>
          </cell>
          <cell r="J99">
            <v>5000</v>
          </cell>
          <cell r="K99">
            <v>5000</v>
          </cell>
          <cell r="L99">
            <v>5000</v>
          </cell>
          <cell r="M99">
            <v>5000</v>
          </cell>
          <cell r="N99">
            <v>4400</v>
          </cell>
          <cell r="O99">
            <v>0</v>
          </cell>
          <cell r="P99" t="str">
            <v>620</v>
          </cell>
          <cell r="Q99">
            <v>5000</v>
          </cell>
          <cell r="R99">
            <v>10000</v>
          </cell>
          <cell r="S99">
            <v>15000</v>
          </cell>
          <cell r="T99">
            <v>20000</v>
          </cell>
          <cell r="U99">
            <v>25000</v>
          </cell>
          <cell r="V99">
            <v>30000</v>
          </cell>
          <cell r="W99">
            <v>35000</v>
          </cell>
          <cell r="X99">
            <v>40000</v>
          </cell>
          <cell r="Y99">
            <v>45000</v>
          </cell>
          <cell r="Z99">
            <v>50000</v>
          </cell>
          <cell r="AA99">
            <v>54400</v>
          </cell>
          <cell r="AB99">
            <v>54400</v>
          </cell>
        </row>
        <row r="100">
          <cell r="A100" t="str">
            <v>624</v>
          </cell>
          <cell r="B100" t="str">
            <v>CAPACITACION Y ESTUDIO</v>
          </cell>
          <cell r="C100">
            <v>54400</v>
          </cell>
          <cell r="D100">
            <v>5000</v>
          </cell>
          <cell r="E100">
            <v>5000</v>
          </cell>
          <cell r="F100">
            <v>5000</v>
          </cell>
          <cell r="G100">
            <v>5000</v>
          </cell>
          <cell r="H100">
            <v>5000</v>
          </cell>
          <cell r="I100">
            <v>5000</v>
          </cell>
          <cell r="J100">
            <v>5000</v>
          </cell>
          <cell r="K100">
            <v>5000</v>
          </cell>
          <cell r="L100">
            <v>5000</v>
          </cell>
          <cell r="M100">
            <v>5000</v>
          </cell>
          <cell r="N100">
            <v>4400</v>
          </cell>
          <cell r="O100">
            <v>0</v>
          </cell>
          <cell r="P100" t="str">
            <v>624</v>
          </cell>
          <cell r="Q100">
            <v>5000</v>
          </cell>
          <cell r="R100">
            <v>10000</v>
          </cell>
          <cell r="S100">
            <v>15000</v>
          </cell>
          <cell r="T100">
            <v>20000</v>
          </cell>
          <cell r="U100">
            <v>25000</v>
          </cell>
          <cell r="V100">
            <v>30000</v>
          </cell>
          <cell r="W100">
            <v>35000</v>
          </cell>
          <cell r="X100">
            <v>40000</v>
          </cell>
          <cell r="Y100">
            <v>45000</v>
          </cell>
          <cell r="Z100">
            <v>50000</v>
          </cell>
          <cell r="AA100">
            <v>54400</v>
          </cell>
          <cell r="AB100">
            <v>54400</v>
          </cell>
        </row>
        <row r="101">
          <cell r="A101" t="str">
            <v>640</v>
          </cell>
          <cell r="B101" t="str">
            <v>A INSTITUCIONES PUBLICAS</v>
          </cell>
          <cell r="C101">
            <v>67200</v>
          </cell>
          <cell r="D101">
            <v>5600</v>
          </cell>
          <cell r="E101">
            <v>5600</v>
          </cell>
          <cell r="F101">
            <v>5600</v>
          </cell>
          <cell r="G101">
            <v>5600</v>
          </cell>
          <cell r="H101">
            <v>5600</v>
          </cell>
          <cell r="I101">
            <v>5600</v>
          </cell>
          <cell r="J101">
            <v>5600</v>
          </cell>
          <cell r="K101">
            <v>5600</v>
          </cell>
          <cell r="L101">
            <v>5600</v>
          </cell>
          <cell r="M101">
            <v>5600</v>
          </cell>
          <cell r="N101">
            <v>5600</v>
          </cell>
          <cell r="O101">
            <v>5600</v>
          </cell>
          <cell r="P101" t="str">
            <v>640</v>
          </cell>
          <cell r="Q101">
            <v>5600</v>
          </cell>
          <cell r="R101">
            <v>11200</v>
          </cell>
          <cell r="S101">
            <v>16800</v>
          </cell>
          <cell r="T101">
            <v>22400</v>
          </cell>
          <cell r="U101">
            <v>28000</v>
          </cell>
          <cell r="V101">
            <v>33600</v>
          </cell>
          <cell r="W101">
            <v>39200</v>
          </cell>
          <cell r="X101">
            <v>44800</v>
          </cell>
          <cell r="Y101">
            <v>50400</v>
          </cell>
          <cell r="Z101">
            <v>56000</v>
          </cell>
          <cell r="AA101">
            <v>61600</v>
          </cell>
          <cell r="AB101">
            <v>67200</v>
          </cell>
        </row>
        <row r="102">
          <cell r="A102" t="str">
            <v>641</v>
          </cell>
          <cell r="B102" t="str">
            <v>GOBIERNO CENTRAL</v>
          </cell>
          <cell r="C102">
            <v>0</v>
          </cell>
          <cell r="P102" t="str">
            <v>641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</row>
        <row r="103">
          <cell r="A103" t="str">
            <v>649</v>
          </cell>
          <cell r="B103" t="str">
            <v>IMPUESTOS Y DIVIDENDOS</v>
          </cell>
          <cell r="C103">
            <v>67200</v>
          </cell>
          <cell r="D103">
            <v>5600</v>
          </cell>
          <cell r="E103">
            <v>5600</v>
          </cell>
          <cell r="F103">
            <v>5600</v>
          </cell>
          <cell r="G103">
            <v>5600</v>
          </cell>
          <cell r="H103">
            <v>5600</v>
          </cell>
          <cell r="I103">
            <v>5600</v>
          </cell>
          <cell r="J103">
            <v>5600</v>
          </cell>
          <cell r="K103">
            <v>5600</v>
          </cell>
          <cell r="L103">
            <v>5600</v>
          </cell>
          <cell r="M103">
            <v>5600</v>
          </cell>
          <cell r="N103">
            <v>5600</v>
          </cell>
          <cell r="O103">
            <v>5600</v>
          </cell>
          <cell r="P103" t="str">
            <v>649</v>
          </cell>
          <cell r="Q103">
            <v>5600</v>
          </cell>
          <cell r="R103">
            <v>11200</v>
          </cell>
          <cell r="S103">
            <v>16800</v>
          </cell>
          <cell r="T103">
            <v>22400</v>
          </cell>
          <cell r="U103">
            <v>28000</v>
          </cell>
          <cell r="V103">
            <v>33600</v>
          </cell>
          <cell r="W103">
            <v>39200</v>
          </cell>
          <cell r="X103">
            <v>44800</v>
          </cell>
          <cell r="Y103">
            <v>50400</v>
          </cell>
          <cell r="Z103">
            <v>56000</v>
          </cell>
          <cell r="AA103">
            <v>61600</v>
          </cell>
          <cell r="AB103">
            <v>67200</v>
          </cell>
        </row>
        <row r="104">
          <cell r="A104" t="str">
            <v>9</v>
          </cell>
          <cell r="B104" t="str">
            <v>ASIGNACIONES GLOBALES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 t="str">
            <v>9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A105" t="str">
            <v>930</v>
          </cell>
          <cell r="B105" t="str">
            <v>IMPREVISTOS</v>
          </cell>
          <cell r="C105">
            <v>0</v>
          </cell>
          <cell r="P105" t="str">
            <v>930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 t="str">
            <v>ENERO</v>
          </cell>
          <cell r="B3">
            <v>17</v>
          </cell>
          <cell r="C3">
            <v>17</v>
          </cell>
        </row>
        <row r="4">
          <cell r="A4" t="str">
            <v>FEBRERO</v>
          </cell>
          <cell r="B4">
            <v>18</v>
          </cell>
          <cell r="C4">
            <v>18</v>
          </cell>
        </row>
        <row r="5">
          <cell r="A5" t="str">
            <v>MARZO</v>
          </cell>
          <cell r="B5">
            <v>19</v>
          </cell>
          <cell r="C5">
            <v>19</v>
          </cell>
        </row>
        <row r="6">
          <cell r="A6" t="str">
            <v>ABRIL</v>
          </cell>
          <cell r="B6">
            <v>20</v>
          </cell>
          <cell r="C6">
            <v>20</v>
          </cell>
        </row>
        <row r="7">
          <cell r="A7" t="str">
            <v>MAYO</v>
          </cell>
          <cell r="B7">
            <v>21</v>
          </cell>
          <cell r="C7">
            <v>21</v>
          </cell>
        </row>
        <row r="8">
          <cell r="A8" t="str">
            <v>JUNIO</v>
          </cell>
          <cell r="B8">
            <v>22</v>
          </cell>
          <cell r="C8">
            <v>22</v>
          </cell>
        </row>
        <row r="9">
          <cell r="A9" t="str">
            <v>JULIO</v>
          </cell>
          <cell r="B9">
            <v>23</v>
          </cell>
          <cell r="C9">
            <v>23</v>
          </cell>
        </row>
        <row r="10">
          <cell r="A10" t="str">
            <v>AGOSTO</v>
          </cell>
          <cell r="B10">
            <v>24</v>
          </cell>
          <cell r="C10">
            <v>24</v>
          </cell>
        </row>
        <row r="11">
          <cell r="A11" t="str">
            <v>SEPTIEMBRE</v>
          </cell>
          <cell r="B11">
            <v>25</v>
          </cell>
          <cell r="C11">
            <v>25</v>
          </cell>
        </row>
        <row r="12">
          <cell r="A12" t="str">
            <v>OCTUBRE</v>
          </cell>
          <cell r="B12">
            <v>26</v>
          </cell>
          <cell r="C12">
            <v>26</v>
          </cell>
        </row>
        <row r="13">
          <cell r="A13" t="str">
            <v>NOVIEMBRE</v>
          </cell>
          <cell r="B13">
            <v>27</v>
          </cell>
          <cell r="C13">
            <v>27</v>
          </cell>
        </row>
        <row r="14">
          <cell r="A14" t="str">
            <v>DICIEMBRE</v>
          </cell>
          <cell r="B14">
            <v>28</v>
          </cell>
          <cell r="C1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3"/>
  <sheetViews>
    <sheetView zoomScale="80" zoomScaleNormal="80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E56" sqref="E56"/>
    </sheetView>
  </sheetViews>
  <sheetFormatPr baseColWidth="10" defaultRowHeight="11.25" x14ac:dyDescent="0.2"/>
  <cols>
    <col min="1" max="1" width="11.42578125" style="80"/>
    <col min="2" max="2" width="4.140625" style="81" customWidth="1"/>
    <col min="3" max="3" width="28.85546875" style="80" customWidth="1"/>
    <col min="4" max="7" width="12.140625" style="80" customWidth="1"/>
    <col min="8" max="8" width="12.28515625" style="80" bestFit="1" customWidth="1"/>
    <col min="9" max="9" width="11" style="80" customWidth="1"/>
    <col min="10" max="10" width="12.28515625" style="80" bestFit="1" customWidth="1"/>
    <col min="11" max="11" width="11.7109375" style="80" customWidth="1"/>
    <col min="12" max="12" width="11.28515625" style="80" customWidth="1"/>
    <col min="13" max="13" width="11.5703125" style="80" bestFit="1" customWidth="1"/>
    <col min="14" max="14" width="12.28515625" style="80" bestFit="1" customWidth="1"/>
    <col min="15" max="15" width="14.28515625" style="80" bestFit="1" customWidth="1"/>
    <col min="16" max="16" width="13.5703125" style="38" bestFit="1" customWidth="1"/>
    <col min="17" max="17" width="14.7109375" style="38" customWidth="1"/>
    <col min="18" max="18" width="14.5703125" style="38" bestFit="1" customWidth="1"/>
    <col min="19" max="19" width="16.28515625" style="38" bestFit="1" customWidth="1"/>
    <col min="20" max="20" width="14.28515625" style="133" customWidth="1"/>
    <col min="21" max="22" width="14.42578125" style="133" customWidth="1"/>
    <col min="23" max="23" width="17.5703125" style="38" bestFit="1" customWidth="1"/>
    <col min="24" max="24" width="14.140625" style="38" bestFit="1" customWidth="1"/>
    <col min="25" max="25" width="14" style="38" bestFit="1" customWidth="1"/>
    <col min="26" max="26" width="17.5703125" style="127" bestFit="1" customWidth="1"/>
    <col min="27" max="29" width="13.85546875" style="38" bestFit="1" customWidth="1"/>
    <col min="30" max="30" width="12.85546875" style="38" customWidth="1"/>
    <col min="31" max="16384" width="11.42578125" style="80"/>
  </cols>
  <sheetData>
    <row r="1" spans="1:30" ht="11.25" customHeight="1" x14ac:dyDescent="0.25">
      <c r="C1" s="149" t="s">
        <v>246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1:30" ht="11.25" customHeight="1" x14ac:dyDescent="0.2">
      <c r="C2" s="150" t="s">
        <v>247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1:30" ht="12.75" customHeight="1" x14ac:dyDescent="0.25">
      <c r="C3" s="149" t="s">
        <v>273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1:30" ht="12.75" customHeight="1" thickBot="1" x14ac:dyDescent="0.3">
      <c r="C4" s="83"/>
      <c r="D4" s="83"/>
      <c r="E4" s="151"/>
      <c r="F4" s="151"/>
      <c r="G4" s="83"/>
      <c r="H4" s="84"/>
      <c r="I4" s="85"/>
      <c r="J4" s="85"/>
      <c r="K4" s="85"/>
      <c r="L4" s="86"/>
      <c r="M4" s="152"/>
      <c r="N4" s="152"/>
      <c r="O4" s="152"/>
      <c r="P4" s="152"/>
      <c r="Q4" s="80"/>
      <c r="R4" s="41" t="s">
        <v>138</v>
      </c>
      <c r="S4" s="41"/>
      <c r="T4" s="41"/>
      <c r="U4" s="35"/>
      <c r="V4" s="35"/>
      <c r="W4" s="35"/>
      <c r="X4" s="35"/>
      <c r="Y4" s="35"/>
      <c r="Z4" s="35"/>
      <c r="AA4" s="35"/>
      <c r="AB4" s="35"/>
      <c r="AC4" s="35"/>
      <c r="AD4" s="35"/>
    </row>
    <row r="5" spans="1:30" ht="45" customHeight="1" thickBot="1" x14ac:dyDescent="0.25">
      <c r="B5" s="87"/>
      <c r="C5" s="88"/>
      <c r="D5" s="89" t="s">
        <v>248</v>
      </c>
      <c r="E5" s="90" t="s">
        <v>249</v>
      </c>
      <c r="F5" s="91" t="s">
        <v>250</v>
      </c>
      <c r="G5" s="92" t="s">
        <v>251</v>
      </c>
      <c r="H5" s="91" t="s">
        <v>252</v>
      </c>
      <c r="I5" s="91" t="s">
        <v>253</v>
      </c>
      <c r="J5" s="92" t="s">
        <v>254</v>
      </c>
      <c r="K5" s="91" t="s">
        <v>255</v>
      </c>
      <c r="L5" s="92" t="s">
        <v>256</v>
      </c>
      <c r="M5" s="91" t="s">
        <v>257</v>
      </c>
      <c r="N5" s="92" t="s">
        <v>258</v>
      </c>
      <c r="O5" s="91" t="s">
        <v>259</v>
      </c>
      <c r="P5" s="93" t="s">
        <v>139</v>
      </c>
      <c r="Q5" s="80"/>
      <c r="R5" s="45" t="s">
        <v>140</v>
      </c>
      <c r="S5" s="45" t="s">
        <v>141</v>
      </c>
      <c r="T5" s="45" t="s">
        <v>142</v>
      </c>
      <c r="U5" s="45" t="s">
        <v>143</v>
      </c>
      <c r="V5" s="45" t="s">
        <v>144</v>
      </c>
      <c r="W5" s="45" t="s">
        <v>145</v>
      </c>
      <c r="X5" s="45" t="s">
        <v>146</v>
      </c>
      <c r="Y5" s="45" t="s">
        <v>147</v>
      </c>
      <c r="Z5" s="45" t="s">
        <v>148</v>
      </c>
      <c r="AA5" s="45" t="s">
        <v>149</v>
      </c>
      <c r="AB5" s="45" t="s">
        <v>150</v>
      </c>
      <c r="AC5" s="45" t="s">
        <v>151</v>
      </c>
      <c r="AD5" s="94"/>
    </row>
    <row r="6" spans="1:30" s="88" customFormat="1" ht="13.5" thickBot="1" x14ac:dyDescent="0.25">
      <c r="A6" s="96" t="s">
        <v>260</v>
      </c>
      <c r="B6" s="97"/>
      <c r="C6" s="98" t="s">
        <v>261</v>
      </c>
      <c r="D6" s="99">
        <f t="shared" ref="D6:O6" si="0">SUM(D7:D50)</f>
        <v>80184.660000000018</v>
      </c>
      <c r="E6" s="100">
        <f t="shared" si="0"/>
        <v>157793.23000000001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1">
        <f t="shared" si="0"/>
        <v>0</v>
      </c>
      <c r="P6" s="102">
        <f t="shared" ref="P6:P50" si="1">SUM(D6:O6)</f>
        <v>237977.89</v>
      </c>
      <c r="R6" s="101">
        <f t="shared" ref="R6:AC6" si="2">SUM(R7:R50)</f>
        <v>80184.660000000018</v>
      </c>
      <c r="S6" s="101">
        <f t="shared" si="2"/>
        <v>237977.88999999996</v>
      </c>
      <c r="T6" s="101">
        <f t="shared" si="2"/>
        <v>237977.88999999996</v>
      </c>
      <c r="U6" s="101">
        <f t="shared" si="2"/>
        <v>237977.88999999996</v>
      </c>
      <c r="V6" s="101">
        <f t="shared" si="2"/>
        <v>237977.88999999996</v>
      </c>
      <c r="W6" s="101">
        <f t="shared" si="2"/>
        <v>237977.88999999996</v>
      </c>
      <c r="X6" s="101">
        <f t="shared" si="2"/>
        <v>237977.88999999996</v>
      </c>
      <c r="Y6" s="101">
        <f t="shared" si="2"/>
        <v>237977.88999999996</v>
      </c>
      <c r="Z6" s="101">
        <f t="shared" si="2"/>
        <v>237977.88999999996</v>
      </c>
      <c r="AA6" s="101">
        <f t="shared" si="2"/>
        <v>237977.88999999996</v>
      </c>
      <c r="AB6" s="101">
        <f t="shared" si="2"/>
        <v>237977.88999999996</v>
      </c>
      <c r="AC6" s="101">
        <f t="shared" si="2"/>
        <v>237977.88999999996</v>
      </c>
    </row>
    <row r="7" spans="1:30" x14ac:dyDescent="0.2">
      <c r="A7" s="80" t="str">
        <f>"4600"&amp;"-"&amp;B7</f>
        <v>4600-001</v>
      </c>
      <c r="B7" s="87" t="s">
        <v>6</v>
      </c>
      <c r="C7" s="80" t="s">
        <v>7</v>
      </c>
      <c r="D7" s="103">
        <v>61861.97</v>
      </c>
      <c r="E7" s="104">
        <v>66904.53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>
        <f t="shared" si="1"/>
        <v>128766.5</v>
      </c>
      <c r="Q7" s="80"/>
      <c r="R7" s="106">
        <f>+D7</f>
        <v>61861.97</v>
      </c>
      <c r="S7" s="106">
        <f>SUM($D7:E7)</f>
        <v>128766.5</v>
      </c>
      <c r="T7" s="106">
        <f>SUM($D7:F7)</f>
        <v>128766.5</v>
      </c>
      <c r="U7" s="106">
        <f>SUM($D7:G7)</f>
        <v>128766.5</v>
      </c>
      <c r="V7" s="106">
        <f>SUM($D7:H7)</f>
        <v>128766.5</v>
      </c>
      <c r="W7" s="106">
        <f>SUM($D7:I7)</f>
        <v>128766.5</v>
      </c>
      <c r="X7" s="106">
        <f>SUM($D7:J7)</f>
        <v>128766.5</v>
      </c>
      <c r="Y7" s="106">
        <f>SUM($D7:K7)</f>
        <v>128766.5</v>
      </c>
      <c r="Z7" s="106">
        <f>SUM($D7:L7)</f>
        <v>128766.5</v>
      </c>
      <c r="AA7" s="106">
        <f>SUM($D7:M7)</f>
        <v>128766.5</v>
      </c>
      <c r="AB7" s="106">
        <f>SUM($D7:N7)</f>
        <v>128766.5</v>
      </c>
      <c r="AC7" s="106">
        <f>SUM($D7:O7)</f>
        <v>128766.5</v>
      </c>
      <c r="AD7" s="80"/>
    </row>
    <row r="8" spans="1:30" x14ac:dyDescent="0.2">
      <c r="A8" s="80" t="str">
        <f t="shared" ref="A8:A50" si="3">"4600"&amp;"-"&amp;B8</f>
        <v>4600-020</v>
      </c>
      <c r="B8" s="87" t="s">
        <v>8</v>
      </c>
      <c r="C8" s="80" t="s">
        <v>9</v>
      </c>
      <c r="D8" s="10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>
        <f t="shared" si="1"/>
        <v>0</v>
      </c>
      <c r="Q8" s="80"/>
      <c r="R8" s="106">
        <f t="shared" ref="R8:R50" si="4">+D8</f>
        <v>0</v>
      </c>
      <c r="S8" s="106">
        <f>SUM($D8:E8)</f>
        <v>0</v>
      </c>
      <c r="T8" s="106">
        <f>SUM($D8:F8)</f>
        <v>0</v>
      </c>
      <c r="U8" s="106">
        <f>SUM($D8:G8)</f>
        <v>0</v>
      </c>
      <c r="V8" s="106">
        <f>SUM($D8:H8)</f>
        <v>0</v>
      </c>
      <c r="W8" s="106">
        <f>SUM($D8:I8)</f>
        <v>0</v>
      </c>
      <c r="X8" s="106">
        <f>SUM($D8:J8)</f>
        <v>0</v>
      </c>
      <c r="Y8" s="106">
        <f>SUM($D8:K8)</f>
        <v>0</v>
      </c>
      <c r="Z8" s="106">
        <f>SUM($D8:L8)</f>
        <v>0</v>
      </c>
      <c r="AA8" s="106">
        <f>SUM($D8:M8)</f>
        <v>0</v>
      </c>
      <c r="AB8" s="106">
        <f>SUM($D8:N8)</f>
        <v>0</v>
      </c>
      <c r="AC8" s="106">
        <f>SUM($D8:O8)</f>
        <v>0</v>
      </c>
      <c r="AD8" s="80"/>
    </row>
    <row r="9" spans="1:30" x14ac:dyDescent="0.2">
      <c r="A9" s="80" t="str">
        <f t="shared" si="3"/>
        <v>4600-030</v>
      </c>
      <c r="B9" s="87" t="s">
        <v>10</v>
      </c>
      <c r="C9" s="80" t="s">
        <v>11</v>
      </c>
      <c r="D9" s="103">
        <v>5750</v>
      </c>
      <c r="E9" s="104">
        <v>5750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5">
        <f t="shared" si="1"/>
        <v>11500</v>
      </c>
      <c r="Q9" s="80"/>
      <c r="R9" s="106">
        <f t="shared" si="4"/>
        <v>5750</v>
      </c>
      <c r="S9" s="106">
        <f>SUM($D9:E9)</f>
        <v>11500</v>
      </c>
      <c r="T9" s="106">
        <f>SUM($D9:F9)</f>
        <v>11500</v>
      </c>
      <c r="U9" s="106">
        <f>SUM($D9:G9)</f>
        <v>11500</v>
      </c>
      <c r="V9" s="106">
        <f>SUM($D9:H9)</f>
        <v>11500</v>
      </c>
      <c r="W9" s="106">
        <f>SUM($D9:I9)</f>
        <v>11500</v>
      </c>
      <c r="X9" s="106">
        <f>SUM($D9:J9)</f>
        <v>11500</v>
      </c>
      <c r="Y9" s="106">
        <f>SUM($D9:K9)</f>
        <v>11500</v>
      </c>
      <c r="Z9" s="106">
        <f>SUM($D9:L9)</f>
        <v>11500</v>
      </c>
      <c r="AA9" s="106">
        <f>SUM($D9:M9)</f>
        <v>11500</v>
      </c>
      <c r="AB9" s="106">
        <f>SUM($D9:N9)</f>
        <v>11500</v>
      </c>
      <c r="AC9" s="106">
        <f>SUM($D9:O9)</f>
        <v>11500</v>
      </c>
      <c r="AD9" s="80"/>
    </row>
    <row r="10" spans="1:30" x14ac:dyDescent="0.2">
      <c r="A10" s="80" t="str">
        <f t="shared" si="3"/>
        <v>4600-040</v>
      </c>
      <c r="B10" s="87" t="s">
        <v>12</v>
      </c>
      <c r="C10" s="80" t="s">
        <v>13</v>
      </c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>
        <f t="shared" si="1"/>
        <v>0</v>
      </c>
      <c r="Q10" s="80"/>
      <c r="R10" s="106">
        <f t="shared" si="4"/>
        <v>0</v>
      </c>
      <c r="S10" s="106">
        <f>SUM($D10:E10)</f>
        <v>0</v>
      </c>
      <c r="T10" s="106">
        <f>SUM($D10:F10)</f>
        <v>0</v>
      </c>
      <c r="U10" s="106">
        <f>SUM($D10:G10)</f>
        <v>0</v>
      </c>
      <c r="V10" s="106">
        <f>SUM($D10:H10)</f>
        <v>0</v>
      </c>
      <c r="W10" s="106">
        <f>SUM($D10:I10)</f>
        <v>0</v>
      </c>
      <c r="X10" s="106">
        <f>SUM($D10:J10)</f>
        <v>0</v>
      </c>
      <c r="Y10" s="106">
        <f>SUM($D10:K10)</f>
        <v>0</v>
      </c>
      <c r="Z10" s="106">
        <f>SUM($D10:L10)</f>
        <v>0</v>
      </c>
      <c r="AA10" s="106">
        <f>SUM($D10:M10)</f>
        <v>0</v>
      </c>
      <c r="AB10" s="106">
        <f>SUM($D10:N10)</f>
        <v>0</v>
      </c>
      <c r="AC10" s="106">
        <f>SUM($D10:O10)</f>
        <v>0</v>
      </c>
      <c r="AD10" s="80"/>
    </row>
    <row r="11" spans="1:30" x14ac:dyDescent="0.2">
      <c r="A11" s="80" t="str">
        <f t="shared" si="3"/>
        <v>4600-050</v>
      </c>
      <c r="B11" s="87" t="s">
        <v>14</v>
      </c>
      <c r="C11" s="38" t="s">
        <v>154</v>
      </c>
      <c r="D11" s="103"/>
      <c r="E11" s="104">
        <v>22300.75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5">
        <f t="shared" si="1"/>
        <v>22300.75</v>
      </c>
      <c r="Q11" s="80"/>
      <c r="R11" s="106">
        <f t="shared" si="4"/>
        <v>0</v>
      </c>
      <c r="S11" s="106">
        <f>SUM($D11:E11)</f>
        <v>22300.75</v>
      </c>
      <c r="T11" s="106">
        <f>SUM($D11:F11)</f>
        <v>22300.75</v>
      </c>
      <c r="U11" s="106">
        <f>SUM($D11:G11)</f>
        <v>22300.75</v>
      </c>
      <c r="V11" s="106">
        <f>SUM($D11:H11)</f>
        <v>22300.75</v>
      </c>
      <c r="W11" s="106">
        <f>SUM($D11:I11)</f>
        <v>22300.75</v>
      </c>
      <c r="X11" s="106">
        <f>SUM($D11:J11)</f>
        <v>22300.75</v>
      </c>
      <c r="Y11" s="106">
        <f>SUM($D11:K11)</f>
        <v>22300.75</v>
      </c>
      <c r="Z11" s="106">
        <f>SUM($D11:L11)</f>
        <v>22300.75</v>
      </c>
      <c r="AA11" s="106">
        <f>SUM($D11:M11)</f>
        <v>22300.75</v>
      </c>
      <c r="AB11" s="106">
        <f>SUM($D11:N11)</f>
        <v>22300.75</v>
      </c>
      <c r="AC11" s="106">
        <f>SUM($D11:O11)</f>
        <v>22300.75</v>
      </c>
      <c r="AD11" s="80"/>
    </row>
    <row r="12" spans="1:30" x14ac:dyDescent="0.2">
      <c r="A12" s="80" t="str">
        <f t="shared" si="3"/>
        <v>4600-071</v>
      </c>
      <c r="B12" s="87" t="s">
        <v>15</v>
      </c>
      <c r="C12" s="80" t="s">
        <v>262</v>
      </c>
      <c r="D12" s="103">
        <v>8282.3799999999992</v>
      </c>
      <c r="E12" s="104">
        <v>11390.42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5">
        <f t="shared" si="1"/>
        <v>19672.8</v>
      </c>
      <c r="Q12" s="80"/>
      <c r="R12" s="106">
        <f t="shared" si="4"/>
        <v>8282.3799999999992</v>
      </c>
      <c r="S12" s="106">
        <f>SUM($D12:E12)</f>
        <v>19672.8</v>
      </c>
      <c r="T12" s="106">
        <f>SUM($D12:F12)</f>
        <v>19672.8</v>
      </c>
      <c r="U12" s="106">
        <f>SUM($D12:G12)</f>
        <v>19672.8</v>
      </c>
      <c r="V12" s="106">
        <f>SUM($D12:H12)</f>
        <v>19672.8</v>
      </c>
      <c r="W12" s="106">
        <f>SUM($D12:I12)</f>
        <v>19672.8</v>
      </c>
      <c r="X12" s="106">
        <f>SUM($D12:J12)</f>
        <v>19672.8</v>
      </c>
      <c r="Y12" s="106">
        <f>SUM($D12:K12)</f>
        <v>19672.8</v>
      </c>
      <c r="Z12" s="106">
        <f>SUM($D12:L12)</f>
        <v>19672.8</v>
      </c>
      <c r="AA12" s="106">
        <f>SUM($D12:M12)</f>
        <v>19672.8</v>
      </c>
      <c r="AB12" s="106">
        <f>SUM($D12:N12)</f>
        <v>19672.8</v>
      </c>
      <c r="AC12" s="106">
        <f>SUM($D12:O12)</f>
        <v>19672.8</v>
      </c>
      <c r="AD12" s="80"/>
    </row>
    <row r="13" spans="1:30" ht="11.25" customHeight="1" x14ac:dyDescent="0.2">
      <c r="A13" s="80" t="str">
        <f t="shared" si="3"/>
        <v>4600-072</v>
      </c>
      <c r="B13" s="87" t="s">
        <v>16</v>
      </c>
      <c r="C13" s="80" t="s">
        <v>263</v>
      </c>
      <c r="D13" s="103">
        <v>927.85</v>
      </c>
      <c r="E13" s="104">
        <v>972.24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5">
        <f t="shared" si="1"/>
        <v>1900.0900000000001</v>
      </c>
      <c r="Q13" s="80"/>
      <c r="R13" s="106">
        <f t="shared" si="4"/>
        <v>927.85</v>
      </c>
      <c r="S13" s="106">
        <f>SUM($D13:E13)</f>
        <v>1900.0900000000001</v>
      </c>
      <c r="T13" s="106">
        <f>SUM($D13:F13)</f>
        <v>1900.0900000000001</v>
      </c>
      <c r="U13" s="106">
        <f>SUM($D13:G13)</f>
        <v>1900.0900000000001</v>
      </c>
      <c r="V13" s="106">
        <f>SUM($D13:H13)</f>
        <v>1900.0900000000001</v>
      </c>
      <c r="W13" s="106">
        <f>SUM($D13:I13)</f>
        <v>1900.0900000000001</v>
      </c>
      <c r="X13" s="106">
        <f>SUM($D13:J13)</f>
        <v>1900.0900000000001</v>
      </c>
      <c r="Y13" s="106">
        <f>SUM($D13:K13)</f>
        <v>1900.0900000000001</v>
      </c>
      <c r="Z13" s="106">
        <f>SUM($D13:L13)</f>
        <v>1900.0900000000001</v>
      </c>
      <c r="AA13" s="106">
        <f>SUM($D13:M13)</f>
        <v>1900.0900000000001</v>
      </c>
      <c r="AB13" s="106">
        <f>SUM($D13:N13)</f>
        <v>1900.0900000000001</v>
      </c>
      <c r="AC13" s="106">
        <f>SUM($D13:O13)</f>
        <v>1900.0900000000001</v>
      </c>
      <c r="AD13" s="80"/>
    </row>
    <row r="14" spans="1:30" ht="12" customHeight="1" x14ac:dyDescent="0.2">
      <c r="A14" s="80" t="str">
        <f t="shared" si="3"/>
        <v>4600-073</v>
      </c>
      <c r="B14" s="87" t="s">
        <v>17</v>
      </c>
      <c r="C14" s="80" t="s">
        <v>264</v>
      </c>
      <c r="D14" s="103">
        <v>1800.13</v>
      </c>
      <c r="E14" s="104">
        <v>1556.45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5">
        <f t="shared" si="1"/>
        <v>3356.58</v>
      </c>
      <c r="Q14" s="80"/>
      <c r="R14" s="106">
        <f t="shared" si="4"/>
        <v>1800.13</v>
      </c>
      <c r="S14" s="106">
        <f>SUM($D14:E14)</f>
        <v>3356.58</v>
      </c>
      <c r="T14" s="106">
        <f>SUM($D14:F14)</f>
        <v>3356.58</v>
      </c>
      <c r="U14" s="106">
        <f>SUM($D14:G14)</f>
        <v>3356.58</v>
      </c>
      <c r="V14" s="106">
        <f>SUM($D14:H14)</f>
        <v>3356.58</v>
      </c>
      <c r="W14" s="106">
        <f>SUM($D14:I14)</f>
        <v>3356.58</v>
      </c>
      <c r="X14" s="106">
        <f>SUM($D14:J14)</f>
        <v>3356.58</v>
      </c>
      <c r="Y14" s="106">
        <f>SUM($D14:K14)</f>
        <v>3356.58</v>
      </c>
      <c r="Z14" s="106">
        <f>SUM($D14:L14)</f>
        <v>3356.58</v>
      </c>
      <c r="AA14" s="106">
        <f>SUM($D14:M14)</f>
        <v>3356.58</v>
      </c>
      <c r="AB14" s="106">
        <f>SUM($D14:N14)</f>
        <v>3356.58</v>
      </c>
      <c r="AC14" s="106">
        <f>SUM($D14:O14)</f>
        <v>3356.58</v>
      </c>
      <c r="AD14" s="80"/>
    </row>
    <row r="15" spans="1:30" x14ac:dyDescent="0.2">
      <c r="A15" s="80" t="str">
        <f t="shared" si="3"/>
        <v>4600-080</v>
      </c>
      <c r="B15" s="87" t="s">
        <v>18</v>
      </c>
      <c r="C15" s="80" t="s">
        <v>157</v>
      </c>
      <c r="D15" s="103"/>
      <c r="E15" s="104"/>
      <c r="F15" s="104"/>
      <c r="G15" s="104"/>
      <c r="H15" s="104"/>
      <c r="I15" s="104"/>
      <c r="J15" s="104"/>
      <c r="K15" s="104"/>
      <c r="L15" s="104"/>
      <c r="M15" s="104"/>
      <c r="N15" s="107"/>
      <c r="O15" s="107"/>
      <c r="P15" s="105">
        <f t="shared" si="1"/>
        <v>0</v>
      </c>
      <c r="Q15" s="80"/>
      <c r="R15" s="106">
        <f t="shared" si="4"/>
        <v>0</v>
      </c>
      <c r="S15" s="106">
        <f>SUM($D15:E15)</f>
        <v>0</v>
      </c>
      <c r="T15" s="106">
        <f>SUM($D15:F15)</f>
        <v>0</v>
      </c>
      <c r="U15" s="106">
        <f>SUM($D15:G15)</f>
        <v>0</v>
      </c>
      <c r="V15" s="106">
        <f>SUM($D15:H15)</f>
        <v>0</v>
      </c>
      <c r="W15" s="106">
        <f>SUM($D15:I15)</f>
        <v>0</v>
      </c>
      <c r="X15" s="106">
        <f>SUM($D15:J15)</f>
        <v>0</v>
      </c>
      <c r="Y15" s="106">
        <f>SUM($D15:K15)</f>
        <v>0</v>
      </c>
      <c r="Z15" s="106">
        <f>SUM($D15:L15)</f>
        <v>0</v>
      </c>
      <c r="AA15" s="106">
        <f>SUM($D15:M15)</f>
        <v>0</v>
      </c>
      <c r="AB15" s="106">
        <f>SUM($D15:N15)</f>
        <v>0</v>
      </c>
      <c r="AC15" s="106">
        <f>SUM($D15:O15)</f>
        <v>0</v>
      </c>
      <c r="AD15" s="80"/>
    </row>
    <row r="16" spans="1:30" s="108" customFormat="1" x14ac:dyDescent="0.2">
      <c r="A16" s="108" t="str">
        <f t="shared" si="3"/>
        <v>4600-091</v>
      </c>
      <c r="B16" s="109" t="s">
        <v>19</v>
      </c>
      <c r="C16" s="108" t="s">
        <v>265</v>
      </c>
      <c r="D16" s="105"/>
      <c r="E16" s="110">
        <v>36259.49</v>
      </c>
      <c r="F16" s="110"/>
      <c r="G16" s="110"/>
      <c r="H16" s="110"/>
      <c r="I16" s="110"/>
      <c r="J16" s="110"/>
      <c r="K16" s="110"/>
      <c r="L16" s="110"/>
      <c r="M16" s="110"/>
      <c r="N16" s="111"/>
      <c r="O16" s="111"/>
      <c r="P16" s="105">
        <f t="shared" si="1"/>
        <v>36259.49</v>
      </c>
      <c r="R16" s="112">
        <f t="shared" si="4"/>
        <v>0</v>
      </c>
      <c r="S16" s="112">
        <f>SUM($D16:E16)</f>
        <v>36259.49</v>
      </c>
      <c r="T16" s="112">
        <f>SUM($D16:F16)</f>
        <v>36259.49</v>
      </c>
      <c r="U16" s="112">
        <f>SUM($D16:G16)</f>
        <v>36259.49</v>
      </c>
      <c r="V16" s="112">
        <f>SUM($D16:H16)</f>
        <v>36259.49</v>
      </c>
      <c r="W16" s="112">
        <f>SUM($D16:I16)</f>
        <v>36259.49</v>
      </c>
      <c r="X16" s="112">
        <f>SUM($D16:J16)</f>
        <v>36259.49</v>
      </c>
      <c r="Y16" s="112">
        <f>SUM($D16:K16)</f>
        <v>36259.49</v>
      </c>
      <c r="Z16" s="112">
        <f>SUM($D16:L16)</f>
        <v>36259.49</v>
      </c>
      <c r="AA16" s="112">
        <f>SUM($D16:M16)</f>
        <v>36259.49</v>
      </c>
      <c r="AB16" s="112">
        <f>SUM($D16:N16)</f>
        <v>36259.49</v>
      </c>
      <c r="AC16" s="112">
        <f>SUM($D16:O16)</f>
        <v>36259.49</v>
      </c>
    </row>
    <row r="17" spans="1:43" s="108" customFormat="1" x14ac:dyDescent="0.2">
      <c r="A17" s="108" t="str">
        <f t="shared" si="3"/>
        <v>4600-096</v>
      </c>
      <c r="B17" s="109" t="s">
        <v>22</v>
      </c>
      <c r="C17" s="108" t="s">
        <v>23</v>
      </c>
      <c r="D17" s="105"/>
      <c r="E17" s="110">
        <v>106.06</v>
      </c>
      <c r="F17" s="110"/>
      <c r="G17" s="110"/>
      <c r="H17" s="110"/>
      <c r="I17" s="110"/>
      <c r="J17" s="110"/>
      <c r="K17" s="110"/>
      <c r="L17" s="110"/>
      <c r="M17" s="110"/>
      <c r="N17" s="111"/>
      <c r="O17" s="111"/>
      <c r="P17" s="105">
        <f t="shared" si="1"/>
        <v>106.06</v>
      </c>
      <c r="R17" s="112">
        <f t="shared" si="4"/>
        <v>0</v>
      </c>
      <c r="S17" s="112">
        <f>SUM($D17:E17)</f>
        <v>106.06</v>
      </c>
      <c r="T17" s="112">
        <f>SUM($D17:F17)</f>
        <v>106.06</v>
      </c>
      <c r="U17" s="112">
        <f>SUM($D17:G17)</f>
        <v>106.06</v>
      </c>
      <c r="V17" s="112">
        <f>SUM($D17:H17)</f>
        <v>106.06</v>
      </c>
      <c r="W17" s="112">
        <f>SUM($D17:I17)</f>
        <v>106.06</v>
      </c>
      <c r="X17" s="112">
        <f>SUM($D17:J17)</f>
        <v>106.06</v>
      </c>
      <c r="Y17" s="112">
        <f>SUM($D17:K17)</f>
        <v>106.06</v>
      </c>
      <c r="Z17" s="112">
        <f>SUM($D17:L17)</f>
        <v>106.06</v>
      </c>
      <c r="AA17" s="112">
        <f>SUM($D17:M17)</f>
        <v>106.06</v>
      </c>
      <c r="AB17" s="112">
        <f>SUM($D17:N17)</f>
        <v>106.06</v>
      </c>
      <c r="AC17" s="112">
        <f>SUM($D17:O17)</f>
        <v>106.06</v>
      </c>
    </row>
    <row r="18" spans="1:43" s="114" customFormat="1" ht="12" thickBot="1" x14ac:dyDescent="0.25">
      <c r="A18" s="108" t="str">
        <f t="shared" si="3"/>
        <v>4600-099</v>
      </c>
      <c r="B18" s="113" t="s">
        <v>25</v>
      </c>
      <c r="C18" s="114" t="s">
        <v>26</v>
      </c>
      <c r="D18" s="115"/>
      <c r="E18" s="116">
        <v>361.16</v>
      </c>
      <c r="F18" s="116"/>
      <c r="G18" s="116"/>
      <c r="H18" s="116"/>
      <c r="I18" s="116"/>
      <c r="J18" s="116"/>
      <c r="K18" s="116"/>
      <c r="L18" s="116"/>
      <c r="M18" s="116"/>
      <c r="N18" s="117"/>
      <c r="O18" s="117"/>
      <c r="P18" s="115">
        <f t="shared" si="1"/>
        <v>361.16</v>
      </c>
      <c r="R18" s="118">
        <f t="shared" si="4"/>
        <v>0</v>
      </c>
      <c r="S18" s="118">
        <f>SUM($D18:E18)</f>
        <v>361.16</v>
      </c>
      <c r="T18" s="118">
        <f>SUM($D18:F18)</f>
        <v>361.16</v>
      </c>
      <c r="U18" s="118">
        <f>SUM($D18:G18)</f>
        <v>361.16</v>
      </c>
      <c r="V18" s="118">
        <f>SUM($D18:H18)</f>
        <v>361.16</v>
      </c>
      <c r="W18" s="118">
        <f>SUM($D18:I18)</f>
        <v>361.16</v>
      </c>
      <c r="X18" s="118">
        <f>SUM($D18:J18)</f>
        <v>361.16</v>
      </c>
      <c r="Y18" s="118">
        <f>SUM($D18:K18)</f>
        <v>361.16</v>
      </c>
      <c r="Z18" s="118">
        <f>SUM($D18:L18)</f>
        <v>361.16</v>
      </c>
      <c r="AA18" s="118">
        <f>SUM($D18:M18)</f>
        <v>361.16</v>
      </c>
      <c r="AB18" s="118">
        <f>SUM($D18:N18)</f>
        <v>361.16</v>
      </c>
      <c r="AC18" s="118">
        <f>SUM($D18:O18)</f>
        <v>361.16</v>
      </c>
    </row>
    <row r="19" spans="1:43" x14ac:dyDescent="0.2">
      <c r="A19" s="80" t="str">
        <f t="shared" si="3"/>
        <v>4600-109</v>
      </c>
      <c r="B19" s="87" t="s">
        <v>28</v>
      </c>
      <c r="C19" s="80" t="s">
        <v>29</v>
      </c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7"/>
      <c r="O19" s="107"/>
      <c r="P19" s="105">
        <f t="shared" si="1"/>
        <v>0</v>
      </c>
      <c r="Q19" s="80"/>
      <c r="R19" s="106">
        <f t="shared" si="4"/>
        <v>0</v>
      </c>
      <c r="S19" s="106">
        <f>SUM($D19:E19)</f>
        <v>0</v>
      </c>
      <c r="T19" s="106">
        <f>SUM($D19:F19)</f>
        <v>0</v>
      </c>
      <c r="U19" s="106">
        <f>SUM($D19:G19)</f>
        <v>0</v>
      </c>
      <c r="V19" s="106">
        <f>SUM($D19:H19)</f>
        <v>0</v>
      </c>
      <c r="W19" s="106">
        <f>SUM($D19:I19)</f>
        <v>0</v>
      </c>
      <c r="X19" s="106">
        <f>SUM($D19:J19)</f>
        <v>0</v>
      </c>
      <c r="Y19" s="106">
        <f>SUM($D19:K19)</f>
        <v>0</v>
      </c>
      <c r="Z19" s="106">
        <f>SUM($D19:L19)</f>
        <v>0</v>
      </c>
      <c r="AA19" s="106">
        <f>SUM($D19:M19)</f>
        <v>0</v>
      </c>
      <c r="AB19" s="106">
        <f>SUM($D19:N19)</f>
        <v>0</v>
      </c>
      <c r="AC19" s="106">
        <f>SUM($D19:O19)</f>
        <v>0</v>
      </c>
      <c r="AD19" s="80"/>
    </row>
    <row r="20" spans="1:43" x14ac:dyDescent="0.2">
      <c r="A20" s="80" t="str">
        <f t="shared" si="3"/>
        <v>4600-116</v>
      </c>
      <c r="B20" s="87" t="s">
        <v>30</v>
      </c>
      <c r="C20" s="80" t="s">
        <v>266</v>
      </c>
      <c r="D20" s="103"/>
      <c r="E20" s="104">
        <v>0</v>
      </c>
      <c r="F20" s="104"/>
      <c r="G20" s="104"/>
      <c r="H20" s="104"/>
      <c r="I20" s="104"/>
      <c r="J20" s="104"/>
      <c r="K20" s="104"/>
      <c r="L20" s="104"/>
      <c r="M20" s="104"/>
      <c r="N20" s="107"/>
      <c r="O20" s="107"/>
      <c r="P20" s="105">
        <f t="shared" si="1"/>
        <v>0</v>
      </c>
      <c r="Q20" s="80"/>
      <c r="R20" s="106">
        <f t="shared" si="4"/>
        <v>0</v>
      </c>
      <c r="S20" s="106">
        <f>SUM($D20:E20)</f>
        <v>0</v>
      </c>
      <c r="T20" s="106">
        <f>SUM($D20:F20)</f>
        <v>0</v>
      </c>
      <c r="U20" s="106">
        <f>SUM($D20:G20)</f>
        <v>0</v>
      </c>
      <c r="V20" s="106">
        <f>SUM($D20:H20)</f>
        <v>0</v>
      </c>
      <c r="W20" s="106">
        <f>SUM($D20:I20)</f>
        <v>0</v>
      </c>
      <c r="X20" s="106">
        <f>SUM($D20:J20)</f>
        <v>0</v>
      </c>
      <c r="Y20" s="106">
        <f>SUM($D20:K20)</f>
        <v>0</v>
      </c>
      <c r="Z20" s="106">
        <f>SUM($D20:L20)</f>
        <v>0</v>
      </c>
      <c r="AA20" s="106">
        <f>SUM($D20:M20)</f>
        <v>0</v>
      </c>
      <c r="AB20" s="106">
        <f>SUM($D20:N20)</f>
        <v>0</v>
      </c>
      <c r="AC20" s="106">
        <f>SUM($D20:O20)</f>
        <v>0</v>
      </c>
      <c r="AD20" s="80"/>
    </row>
    <row r="21" spans="1:43" ht="15" customHeight="1" x14ac:dyDescent="0.2">
      <c r="A21" s="80" t="str">
        <f t="shared" si="3"/>
        <v>4600-120</v>
      </c>
      <c r="B21" s="87" t="s">
        <v>31</v>
      </c>
      <c r="C21" s="80" t="s">
        <v>169</v>
      </c>
      <c r="D21" s="103"/>
      <c r="E21" s="104"/>
      <c r="F21" s="104"/>
      <c r="G21" s="104"/>
      <c r="H21" s="104"/>
      <c r="I21" s="104"/>
      <c r="J21" s="104"/>
      <c r="K21" s="104"/>
      <c r="L21" s="104"/>
      <c r="M21" s="104"/>
      <c r="N21" s="107"/>
      <c r="O21" s="107"/>
      <c r="P21" s="105">
        <f t="shared" si="1"/>
        <v>0</v>
      </c>
      <c r="Q21" s="80"/>
      <c r="R21" s="106">
        <f t="shared" si="4"/>
        <v>0</v>
      </c>
      <c r="S21" s="106">
        <f>SUM($D21:E21)</f>
        <v>0</v>
      </c>
      <c r="T21" s="106">
        <f>SUM($D21:F21)</f>
        <v>0</v>
      </c>
      <c r="U21" s="106">
        <f>SUM($D21:G21)</f>
        <v>0</v>
      </c>
      <c r="V21" s="106">
        <f>SUM($D21:H21)</f>
        <v>0</v>
      </c>
      <c r="W21" s="106">
        <f>SUM($D21:I21)</f>
        <v>0</v>
      </c>
      <c r="X21" s="106">
        <f>SUM($D21:J21)</f>
        <v>0</v>
      </c>
      <c r="Y21" s="106">
        <f>SUM($D21:K21)</f>
        <v>0</v>
      </c>
      <c r="Z21" s="106">
        <f>SUM($D21:L21)</f>
        <v>0</v>
      </c>
      <c r="AA21" s="106">
        <f>SUM($D21:M21)</f>
        <v>0</v>
      </c>
      <c r="AB21" s="106">
        <f>SUM($D21:N21)</f>
        <v>0</v>
      </c>
      <c r="AC21" s="106">
        <f>SUM($D21:O21)</f>
        <v>0</v>
      </c>
      <c r="AD21" s="80"/>
    </row>
    <row r="22" spans="1:43" x14ac:dyDescent="0.2">
      <c r="A22" s="80" t="s">
        <v>272</v>
      </c>
      <c r="B22" s="87" t="s">
        <v>132</v>
      </c>
      <c r="C22" s="80" t="s">
        <v>133</v>
      </c>
      <c r="D22" s="103"/>
      <c r="E22" s="104"/>
      <c r="F22" s="104"/>
      <c r="G22" s="104"/>
      <c r="H22" s="104"/>
      <c r="I22" s="104"/>
      <c r="J22" s="104"/>
      <c r="K22" s="104"/>
      <c r="L22" s="104"/>
      <c r="M22" s="104"/>
      <c r="N22" s="107"/>
      <c r="O22" s="107"/>
      <c r="P22" s="105"/>
      <c r="Q22" s="80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80"/>
    </row>
    <row r="23" spans="1:43" x14ac:dyDescent="0.2">
      <c r="A23" s="80" t="str">
        <f t="shared" si="3"/>
        <v>4600-142</v>
      </c>
      <c r="B23" s="87" t="s">
        <v>32</v>
      </c>
      <c r="C23" s="80" t="s">
        <v>33</v>
      </c>
      <c r="D23" s="103"/>
      <c r="E23" s="104"/>
      <c r="F23" s="104"/>
      <c r="G23" s="104"/>
      <c r="H23" s="104"/>
      <c r="I23" s="104"/>
      <c r="J23" s="104"/>
      <c r="K23" s="104"/>
      <c r="L23" s="104"/>
      <c r="M23" s="104"/>
      <c r="N23" s="107"/>
      <c r="O23" s="107"/>
      <c r="P23" s="105">
        <f t="shared" si="1"/>
        <v>0</v>
      </c>
      <c r="Q23" s="80"/>
      <c r="R23" s="106">
        <f t="shared" si="4"/>
        <v>0</v>
      </c>
      <c r="S23" s="106">
        <f>SUM($D23:E23)</f>
        <v>0</v>
      </c>
      <c r="T23" s="106">
        <f>SUM($D23:F23)</f>
        <v>0</v>
      </c>
      <c r="U23" s="106">
        <f>SUM($D23:G23)</f>
        <v>0</v>
      </c>
      <c r="V23" s="106">
        <f>SUM($D23:H23)</f>
        <v>0</v>
      </c>
      <c r="W23" s="106">
        <f>SUM($D23:I23)</f>
        <v>0</v>
      </c>
      <c r="X23" s="106">
        <f>SUM($D23:J23)</f>
        <v>0</v>
      </c>
      <c r="Y23" s="106">
        <f>SUM($D23:K23)</f>
        <v>0</v>
      </c>
      <c r="Z23" s="106">
        <f>SUM($D23:L23)</f>
        <v>0</v>
      </c>
      <c r="AA23" s="106">
        <f>SUM($D23:M23)</f>
        <v>0</v>
      </c>
      <c r="AB23" s="106">
        <f>SUM($D23:N23)</f>
        <v>0</v>
      </c>
      <c r="AC23" s="106">
        <f>SUM($D23:O23)</f>
        <v>0</v>
      </c>
      <c r="AD23" s="80"/>
    </row>
    <row r="24" spans="1:43" x14ac:dyDescent="0.2">
      <c r="A24" s="80" t="str">
        <f t="shared" si="3"/>
        <v>4600-151</v>
      </c>
      <c r="B24" s="87" t="s">
        <v>36</v>
      </c>
      <c r="C24" s="80" t="s">
        <v>37</v>
      </c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7"/>
      <c r="O24" s="107"/>
      <c r="P24" s="105">
        <f t="shared" si="1"/>
        <v>0</v>
      </c>
      <c r="Q24" s="80"/>
      <c r="R24" s="106">
        <f t="shared" si="4"/>
        <v>0</v>
      </c>
      <c r="S24" s="106">
        <f>SUM($D24:E24)</f>
        <v>0</v>
      </c>
      <c r="T24" s="106">
        <f>SUM($D24:F24)</f>
        <v>0</v>
      </c>
      <c r="U24" s="106">
        <f>SUM($D24:G24)</f>
        <v>0</v>
      </c>
      <c r="V24" s="106">
        <f>SUM($D24:H24)</f>
        <v>0</v>
      </c>
      <c r="W24" s="106">
        <f>SUM($D24:I24)</f>
        <v>0</v>
      </c>
      <c r="X24" s="106">
        <f>SUM($D24:J24)</f>
        <v>0</v>
      </c>
      <c r="Y24" s="106">
        <f>SUM($D24:K24)</f>
        <v>0</v>
      </c>
      <c r="Z24" s="106">
        <f>SUM($D24:L24)</f>
        <v>0</v>
      </c>
      <c r="AA24" s="106">
        <f>SUM($D24:M24)</f>
        <v>0</v>
      </c>
      <c r="AB24" s="106">
        <f>SUM($D24:N24)</f>
        <v>0</v>
      </c>
      <c r="AC24" s="106">
        <f>SUM($D24:O24)</f>
        <v>0</v>
      </c>
      <c r="AD24" s="80"/>
    </row>
    <row r="25" spans="1:43" x14ac:dyDescent="0.2">
      <c r="A25" s="80" t="str">
        <f t="shared" si="3"/>
        <v>4600-152</v>
      </c>
      <c r="B25" s="87" t="s">
        <v>38</v>
      </c>
      <c r="C25" s="80" t="s">
        <v>39</v>
      </c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7"/>
      <c r="O25" s="107"/>
      <c r="P25" s="105">
        <f t="shared" si="1"/>
        <v>0</v>
      </c>
      <c r="Q25" s="80"/>
      <c r="R25" s="106">
        <f t="shared" si="4"/>
        <v>0</v>
      </c>
      <c r="S25" s="106">
        <f>SUM($D25:E25)</f>
        <v>0</v>
      </c>
      <c r="T25" s="106">
        <f>SUM($D25:F25)</f>
        <v>0</v>
      </c>
      <c r="U25" s="106">
        <f>SUM($D25:G25)</f>
        <v>0</v>
      </c>
      <c r="V25" s="106">
        <f>SUM($D25:H25)</f>
        <v>0</v>
      </c>
      <c r="W25" s="106">
        <f>SUM($D25:I25)</f>
        <v>0</v>
      </c>
      <c r="X25" s="106">
        <f>SUM($D25:J25)</f>
        <v>0</v>
      </c>
      <c r="Y25" s="106">
        <f>SUM($D25:K25)</f>
        <v>0</v>
      </c>
      <c r="Z25" s="106">
        <f>SUM($D25:L25)</f>
        <v>0</v>
      </c>
      <c r="AA25" s="106">
        <f>SUM($D25:M25)</f>
        <v>0</v>
      </c>
      <c r="AB25" s="106">
        <f>SUM($D25:N25)</f>
        <v>0</v>
      </c>
      <c r="AC25" s="106">
        <f>SUM($D25:O25)</f>
        <v>0</v>
      </c>
      <c r="AD25" s="80"/>
    </row>
    <row r="26" spans="1:43" x14ac:dyDescent="0.2">
      <c r="A26" s="80" t="str">
        <f t="shared" si="3"/>
        <v>4600-162</v>
      </c>
      <c r="B26" s="87" t="s">
        <v>40</v>
      </c>
      <c r="C26" s="80" t="s">
        <v>41</v>
      </c>
      <c r="D26" s="107">
        <v>101.8</v>
      </c>
      <c r="E26" s="104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5">
        <f t="shared" si="1"/>
        <v>101.8</v>
      </c>
      <c r="Q26" s="80"/>
      <c r="R26" s="106">
        <f t="shared" si="4"/>
        <v>101.8</v>
      </c>
      <c r="S26" s="106">
        <f>SUM($D26:E26)</f>
        <v>101.8</v>
      </c>
      <c r="T26" s="106">
        <f>SUM($D26:F26)</f>
        <v>101.8</v>
      </c>
      <c r="U26" s="106">
        <f>SUM($D26:G26)</f>
        <v>101.8</v>
      </c>
      <c r="V26" s="106">
        <f>SUM($D26:H26)</f>
        <v>101.8</v>
      </c>
      <c r="W26" s="106">
        <f>SUM($D26:I26)</f>
        <v>101.8</v>
      </c>
      <c r="X26" s="106">
        <f>SUM($D26:J26)</f>
        <v>101.8</v>
      </c>
      <c r="Y26" s="106">
        <f>SUM($D26:K26)</f>
        <v>101.8</v>
      </c>
      <c r="Z26" s="106">
        <f>SUM($D26:L26)</f>
        <v>101.8</v>
      </c>
      <c r="AA26" s="106">
        <f>SUM($D26:M26)</f>
        <v>101.8</v>
      </c>
      <c r="AB26" s="106">
        <f>SUM($D26:N26)</f>
        <v>101.8</v>
      </c>
      <c r="AC26" s="106">
        <f>SUM($D26:O26)</f>
        <v>101.8</v>
      </c>
      <c r="AD26" s="80"/>
    </row>
    <row r="27" spans="1:43" x14ac:dyDescent="0.2">
      <c r="A27" s="80" t="str">
        <f t="shared" si="3"/>
        <v>4600-163</v>
      </c>
      <c r="B27" s="87" t="s">
        <v>42</v>
      </c>
      <c r="C27" s="80" t="s">
        <v>43</v>
      </c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7"/>
      <c r="O27" s="107"/>
      <c r="P27" s="105">
        <f t="shared" si="1"/>
        <v>0</v>
      </c>
      <c r="Q27" s="80"/>
      <c r="R27" s="106">
        <f t="shared" si="4"/>
        <v>0</v>
      </c>
      <c r="S27" s="106">
        <f>SUM($D27:E27)</f>
        <v>0</v>
      </c>
      <c r="T27" s="106">
        <f>SUM($D27:F27)</f>
        <v>0</v>
      </c>
      <c r="U27" s="106">
        <f>SUM($D27:G27)</f>
        <v>0</v>
      </c>
      <c r="V27" s="106">
        <f>SUM($D27:H27)</f>
        <v>0</v>
      </c>
      <c r="W27" s="106">
        <f>SUM($D27:I27)</f>
        <v>0</v>
      </c>
      <c r="X27" s="106">
        <f>SUM($D27:J27)</f>
        <v>0</v>
      </c>
      <c r="Y27" s="106">
        <f>SUM($D27:K27)</f>
        <v>0</v>
      </c>
      <c r="Z27" s="106">
        <f>SUM($D27:L27)</f>
        <v>0</v>
      </c>
      <c r="AA27" s="106">
        <f>SUM($D27:M27)</f>
        <v>0</v>
      </c>
      <c r="AB27" s="106">
        <f>SUM($D27:N27)</f>
        <v>0</v>
      </c>
      <c r="AC27" s="106">
        <f>SUM($D27:O27)</f>
        <v>0</v>
      </c>
      <c r="AD27" s="80"/>
    </row>
    <row r="28" spans="1:43" x14ac:dyDescent="0.2">
      <c r="A28" s="80" t="str">
        <f t="shared" si="3"/>
        <v>4600-164</v>
      </c>
      <c r="B28" s="87" t="s">
        <v>44</v>
      </c>
      <c r="C28" s="80" t="s">
        <v>45</v>
      </c>
      <c r="D28" s="103"/>
      <c r="E28" s="104">
        <v>5592.06</v>
      </c>
      <c r="F28" s="104"/>
      <c r="G28" s="104"/>
      <c r="H28" s="104"/>
      <c r="I28" s="107"/>
      <c r="J28" s="104"/>
      <c r="K28" s="104"/>
      <c r="L28" s="107"/>
      <c r="M28" s="107"/>
      <c r="N28" s="107"/>
      <c r="O28" s="107"/>
      <c r="P28" s="105">
        <f t="shared" si="1"/>
        <v>5592.06</v>
      </c>
      <c r="Q28" s="80"/>
      <c r="R28" s="106">
        <f t="shared" si="4"/>
        <v>0</v>
      </c>
      <c r="S28" s="106">
        <f>SUM($D28:E28)</f>
        <v>5592.06</v>
      </c>
      <c r="T28" s="106">
        <f>SUM($D28:F28)</f>
        <v>5592.06</v>
      </c>
      <c r="U28" s="106">
        <f>SUM($D28:G28)</f>
        <v>5592.06</v>
      </c>
      <c r="V28" s="106">
        <f>SUM($D28:H28)</f>
        <v>5592.06</v>
      </c>
      <c r="W28" s="106">
        <f>SUM($D28:I28)</f>
        <v>5592.06</v>
      </c>
      <c r="X28" s="106">
        <f>SUM($D28:J28)</f>
        <v>5592.06</v>
      </c>
      <c r="Y28" s="106">
        <f>SUM($D28:K28)</f>
        <v>5592.06</v>
      </c>
      <c r="Z28" s="106">
        <f>SUM($D28:L28)</f>
        <v>5592.06</v>
      </c>
      <c r="AA28" s="106">
        <f>SUM($D28:M28)</f>
        <v>5592.06</v>
      </c>
      <c r="AB28" s="106">
        <f>SUM($D28:N28)</f>
        <v>5592.06</v>
      </c>
      <c r="AC28" s="106">
        <f>SUM($D28:O28)</f>
        <v>5592.06</v>
      </c>
      <c r="AD28" s="80"/>
    </row>
    <row r="29" spans="1:43" x14ac:dyDescent="0.2">
      <c r="A29" s="80" t="str">
        <f t="shared" si="3"/>
        <v>4600-169</v>
      </c>
      <c r="B29" s="87" t="s">
        <v>46</v>
      </c>
      <c r="C29" s="80" t="s">
        <v>184</v>
      </c>
      <c r="D29" s="103"/>
      <c r="E29" s="104"/>
      <c r="F29" s="104"/>
      <c r="G29" s="104"/>
      <c r="H29" s="104"/>
      <c r="I29" s="104"/>
      <c r="J29" s="104"/>
      <c r="K29" s="104"/>
      <c r="L29" s="104"/>
      <c r="M29" s="104"/>
      <c r="N29" s="107"/>
      <c r="O29" s="107"/>
      <c r="P29" s="105">
        <f t="shared" si="1"/>
        <v>0</v>
      </c>
      <c r="Q29" s="80"/>
      <c r="R29" s="106">
        <f t="shared" si="4"/>
        <v>0</v>
      </c>
      <c r="S29" s="106">
        <f>SUM($D29:E29)</f>
        <v>0</v>
      </c>
      <c r="T29" s="106">
        <f>SUM($D29:F29)</f>
        <v>0</v>
      </c>
      <c r="U29" s="106">
        <f>SUM($D29:G29)</f>
        <v>0</v>
      </c>
      <c r="V29" s="106">
        <f>SUM($D29:H29)</f>
        <v>0</v>
      </c>
      <c r="W29" s="106">
        <f>SUM($D29:I29)</f>
        <v>0</v>
      </c>
      <c r="X29" s="106">
        <f>SUM($D29:J29)</f>
        <v>0</v>
      </c>
      <c r="Y29" s="106">
        <f>SUM($D29:K29)</f>
        <v>0</v>
      </c>
      <c r="Z29" s="106">
        <f>SUM($D29:L29)</f>
        <v>0</v>
      </c>
      <c r="AA29" s="106">
        <f>SUM($D29:M29)</f>
        <v>0</v>
      </c>
      <c r="AB29" s="106">
        <f>SUM($D29:N29)</f>
        <v>0</v>
      </c>
      <c r="AC29" s="106">
        <f>SUM($D29:O29)</f>
        <v>0</v>
      </c>
      <c r="AD29" s="80"/>
    </row>
    <row r="30" spans="1:43" ht="18.75" x14ac:dyDescent="0.3">
      <c r="A30" s="80" t="str">
        <f t="shared" si="3"/>
        <v>4600-171</v>
      </c>
      <c r="B30" s="87" t="s">
        <v>47</v>
      </c>
      <c r="C30" s="80" t="s">
        <v>48</v>
      </c>
      <c r="D30" s="103"/>
      <c r="E30" s="104"/>
      <c r="F30" s="104"/>
      <c r="G30" s="104"/>
      <c r="H30" s="104"/>
      <c r="I30" s="104"/>
      <c r="J30" s="104"/>
      <c r="K30" s="104"/>
      <c r="L30" s="104"/>
      <c r="M30" s="104"/>
      <c r="N30" s="107"/>
      <c r="O30" s="107"/>
      <c r="P30" s="105">
        <f t="shared" si="1"/>
        <v>0</v>
      </c>
      <c r="Q30" s="80"/>
      <c r="R30" s="106">
        <f t="shared" si="4"/>
        <v>0</v>
      </c>
      <c r="S30" s="106">
        <f>SUM($D30:E30)</f>
        <v>0</v>
      </c>
      <c r="T30" s="106">
        <f>SUM($D30:F30)</f>
        <v>0</v>
      </c>
      <c r="U30" s="106">
        <f>SUM($D30:G30)</f>
        <v>0</v>
      </c>
      <c r="V30" s="106">
        <f>SUM($D30:H30)</f>
        <v>0</v>
      </c>
      <c r="W30" s="106">
        <f>SUM($D30:I30)</f>
        <v>0</v>
      </c>
      <c r="X30" s="106">
        <f>SUM($D30:J30)</f>
        <v>0</v>
      </c>
      <c r="Y30" s="106">
        <f>SUM($D30:K30)</f>
        <v>0</v>
      </c>
      <c r="Z30" s="106">
        <f>SUM($D30:L30)</f>
        <v>0</v>
      </c>
      <c r="AA30" s="106">
        <f>SUM($D30:M30)</f>
        <v>0</v>
      </c>
      <c r="AB30" s="106">
        <f>SUM($D30:N30)</f>
        <v>0</v>
      </c>
      <c r="AC30" s="106">
        <f>SUM($D30:O30)</f>
        <v>0</v>
      </c>
      <c r="AD30" s="8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</row>
    <row r="31" spans="1:43" x14ac:dyDescent="0.2">
      <c r="A31" s="80" t="str">
        <f t="shared" si="3"/>
        <v>4600-189</v>
      </c>
      <c r="B31" s="119" t="s">
        <v>49</v>
      </c>
      <c r="C31" s="38" t="s">
        <v>267</v>
      </c>
      <c r="D31" s="111"/>
      <c r="E31" s="110">
        <v>1111.06</v>
      </c>
      <c r="F31" s="110"/>
      <c r="G31" s="110"/>
      <c r="H31" s="110"/>
      <c r="I31" s="110"/>
      <c r="J31" s="110"/>
      <c r="K31" s="110"/>
      <c r="L31" s="110"/>
      <c r="M31" s="110"/>
      <c r="N31" s="111"/>
      <c r="O31" s="111"/>
      <c r="P31" s="105">
        <f t="shared" si="1"/>
        <v>1111.06</v>
      </c>
      <c r="Q31" s="80"/>
      <c r="R31" s="106">
        <f t="shared" si="4"/>
        <v>0</v>
      </c>
      <c r="S31" s="106">
        <f>SUM($D31:E31)</f>
        <v>1111.06</v>
      </c>
      <c r="T31" s="106">
        <f>SUM($D31:F31)</f>
        <v>1111.06</v>
      </c>
      <c r="U31" s="106">
        <f>SUM($D31:G31)</f>
        <v>1111.06</v>
      </c>
      <c r="V31" s="106">
        <f>SUM($D31:H31)</f>
        <v>1111.06</v>
      </c>
      <c r="W31" s="106">
        <f>SUM($D31:I31)</f>
        <v>1111.06</v>
      </c>
      <c r="X31" s="106">
        <f>SUM($D31:J31)</f>
        <v>1111.06</v>
      </c>
      <c r="Y31" s="106">
        <f>SUM($D31:K31)</f>
        <v>1111.06</v>
      </c>
      <c r="Z31" s="106">
        <f>SUM($D31:L31)</f>
        <v>1111.06</v>
      </c>
      <c r="AA31" s="106">
        <f>SUM($D31:M31)</f>
        <v>1111.06</v>
      </c>
      <c r="AB31" s="106">
        <f>SUM($D31:N31)</f>
        <v>1111.06</v>
      </c>
      <c r="AC31" s="106">
        <f>SUM($D31:O31)</f>
        <v>1111.06</v>
      </c>
      <c r="AD31" s="80"/>
    </row>
    <row r="32" spans="1:43" ht="12.75" x14ac:dyDescent="0.2">
      <c r="A32" s="80" t="str">
        <f t="shared" si="3"/>
        <v>4600-195</v>
      </c>
      <c r="B32" s="119" t="s">
        <v>51</v>
      </c>
      <c r="C32" s="66" t="s">
        <v>268</v>
      </c>
      <c r="D32" s="105"/>
      <c r="E32" s="110"/>
      <c r="F32" s="110"/>
      <c r="G32" s="104"/>
      <c r="H32" s="110"/>
      <c r="I32" s="110"/>
      <c r="J32" s="110"/>
      <c r="K32" s="110"/>
      <c r="L32" s="110"/>
      <c r="M32" s="110"/>
      <c r="N32" s="111"/>
      <c r="O32" s="111"/>
      <c r="P32" s="105">
        <f t="shared" si="1"/>
        <v>0</v>
      </c>
      <c r="Q32" s="80"/>
      <c r="R32" s="106">
        <f>SUM($D32:D32)</f>
        <v>0</v>
      </c>
      <c r="S32" s="106">
        <f>SUM($D32:E32)</f>
        <v>0</v>
      </c>
      <c r="T32" s="106">
        <f>SUM($D32:F32)</f>
        <v>0</v>
      </c>
      <c r="U32" s="106">
        <f>SUM($D32:G32)</f>
        <v>0</v>
      </c>
      <c r="V32" s="106">
        <f>SUM($D32:H32)</f>
        <v>0</v>
      </c>
      <c r="W32" s="106">
        <f>SUM($D32:I32)</f>
        <v>0</v>
      </c>
      <c r="X32" s="106">
        <f>SUM($D32:J32)</f>
        <v>0</v>
      </c>
      <c r="Y32" s="106">
        <f>SUM($D32:K32)</f>
        <v>0</v>
      </c>
      <c r="Z32" s="106">
        <f>SUM($D32:L32)</f>
        <v>0</v>
      </c>
      <c r="AA32" s="106">
        <f>SUM($D32:M32)</f>
        <v>0</v>
      </c>
      <c r="AB32" s="106">
        <f>SUM($D32:N32)</f>
        <v>0</v>
      </c>
      <c r="AC32" s="106">
        <f>SUM($D32:O32)</f>
        <v>0</v>
      </c>
      <c r="AD32" s="80"/>
    </row>
    <row r="33" spans="1:45" ht="13.5" thickBot="1" x14ac:dyDescent="0.25">
      <c r="A33" s="80" t="str">
        <f t="shared" si="3"/>
        <v>4600-196</v>
      </c>
      <c r="B33" s="120" t="s">
        <v>52</v>
      </c>
      <c r="C33" s="121" t="s">
        <v>269</v>
      </c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7"/>
      <c r="O33" s="117"/>
      <c r="P33" s="115">
        <f t="shared" si="1"/>
        <v>0</v>
      </c>
      <c r="Q33" s="80"/>
      <c r="R33" s="106">
        <f>SUM($D33:D33)</f>
        <v>0</v>
      </c>
      <c r="S33" s="106">
        <f>SUM($D33:E33)</f>
        <v>0</v>
      </c>
      <c r="T33" s="106">
        <f>SUM($D33:F33)</f>
        <v>0</v>
      </c>
      <c r="U33" s="106">
        <f>SUM($D33:G33)</f>
        <v>0</v>
      </c>
      <c r="V33" s="106">
        <f>SUM($D33:H33)</f>
        <v>0</v>
      </c>
      <c r="W33" s="106">
        <f>SUM($D33:I33)</f>
        <v>0</v>
      </c>
      <c r="X33" s="106">
        <f>SUM($D33:J33)</f>
        <v>0</v>
      </c>
      <c r="Y33" s="106">
        <f>SUM($D33:K33)</f>
        <v>0</v>
      </c>
      <c r="Z33" s="106">
        <f>SUM($D33:L33)</f>
        <v>0</v>
      </c>
      <c r="AA33" s="106">
        <f>SUM($D33:M33)</f>
        <v>0</v>
      </c>
      <c r="AB33" s="106">
        <f>SUM($D33:N33)</f>
        <v>0</v>
      </c>
      <c r="AC33" s="106">
        <f>SUM($D33:O33)</f>
        <v>0</v>
      </c>
      <c r="AD33" s="80"/>
    </row>
    <row r="34" spans="1:45" x14ac:dyDescent="0.2">
      <c r="A34" s="80" t="str">
        <f t="shared" si="3"/>
        <v>4600-201</v>
      </c>
      <c r="B34" s="87" t="s">
        <v>54</v>
      </c>
      <c r="C34" s="80" t="s">
        <v>207</v>
      </c>
      <c r="D34" s="103">
        <v>398.75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7"/>
      <c r="O34" s="107"/>
      <c r="P34" s="105">
        <f t="shared" si="1"/>
        <v>398.75</v>
      </c>
      <c r="Q34" s="80"/>
      <c r="R34" s="106">
        <f t="shared" si="4"/>
        <v>398.75</v>
      </c>
      <c r="S34" s="106">
        <f>SUM($D34:E34)</f>
        <v>398.75</v>
      </c>
      <c r="T34" s="106">
        <f>SUM($D34:F34)</f>
        <v>398.75</v>
      </c>
      <c r="U34" s="106">
        <f>SUM($D34:G34)</f>
        <v>398.75</v>
      </c>
      <c r="V34" s="106">
        <f>SUM($D34:H34)</f>
        <v>398.75</v>
      </c>
      <c r="W34" s="106">
        <f>SUM($D34:I34)</f>
        <v>398.75</v>
      </c>
      <c r="X34" s="106">
        <f>SUM($D34:J34)</f>
        <v>398.75</v>
      </c>
      <c r="Y34" s="106">
        <f>SUM($D34:K34)</f>
        <v>398.75</v>
      </c>
      <c r="Z34" s="106">
        <f>SUM($D34:L34)</f>
        <v>398.75</v>
      </c>
      <c r="AA34" s="106">
        <f>SUM($D34:M34)</f>
        <v>398.75</v>
      </c>
      <c r="AB34" s="106">
        <f>SUM($D34:N34)</f>
        <v>398.75</v>
      </c>
      <c r="AC34" s="106">
        <f>SUM($D34:O34)</f>
        <v>398.75</v>
      </c>
      <c r="AD34" s="80"/>
    </row>
    <row r="35" spans="1:45" x14ac:dyDescent="0.2">
      <c r="A35" s="80" t="str">
        <f t="shared" si="3"/>
        <v>4600-203</v>
      </c>
      <c r="B35" s="87" t="s">
        <v>55</v>
      </c>
      <c r="C35" s="80" t="s">
        <v>56</v>
      </c>
      <c r="D35" s="103"/>
      <c r="E35" s="104"/>
      <c r="F35" s="104"/>
      <c r="G35" s="104"/>
      <c r="H35" s="104"/>
      <c r="I35" s="104"/>
      <c r="J35" s="104"/>
      <c r="K35" s="104"/>
      <c r="L35" s="104"/>
      <c r="M35" s="104"/>
      <c r="N35" s="107"/>
      <c r="O35" s="107"/>
      <c r="P35" s="105">
        <f t="shared" si="1"/>
        <v>0</v>
      </c>
      <c r="Q35" s="80"/>
      <c r="R35" s="106">
        <f t="shared" si="4"/>
        <v>0</v>
      </c>
      <c r="S35" s="106">
        <f>SUM($D35:E35)</f>
        <v>0</v>
      </c>
      <c r="T35" s="106">
        <f>SUM($D35:F35)</f>
        <v>0</v>
      </c>
      <c r="U35" s="106">
        <f>SUM($D35:G35)</f>
        <v>0</v>
      </c>
      <c r="V35" s="106">
        <f>SUM($D35:H35)</f>
        <v>0</v>
      </c>
      <c r="W35" s="106">
        <f>SUM($D35:I35)</f>
        <v>0</v>
      </c>
      <c r="X35" s="106">
        <f>SUM($D35:J35)</f>
        <v>0</v>
      </c>
      <c r="Y35" s="106">
        <f>SUM($D35:K35)</f>
        <v>0</v>
      </c>
      <c r="Z35" s="106">
        <f>SUM($D35:L35)</f>
        <v>0</v>
      </c>
      <c r="AA35" s="106">
        <f>SUM($D35:M35)</f>
        <v>0</v>
      </c>
      <c r="AB35" s="106">
        <f>SUM($D35:N35)</f>
        <v>0</v>
      </c>
      <c r="AC35" s="106">
        <f>SUM($D35:O35)</f>
        <v>0</v>
      </c>
      <c r="AD35" s="80"/>
    </row>
    <row r="36" spans="1:45" x14ac:dyDescent="0.2">
      <c r="A36" s="80" t="str">
        <f t="shared" si="3"/>
        <v>4600-214</v>
      </c>
      <c r="B36" s="87" t="s">
        <v>57</v>
      </c>
      <c r="C36" s="80" t="s">
        <v>58</v>
      </c>
      <c r="D36" s="103"/>
      <c r="E36" s="104"/>
      <c r="F36" s="104"/>
      <c r="G36" s="104"/>
      <c r="H36" s="104"/>
      <c r="I36" s="104"/>
      <c r="J36" s="104"/>
      <c r="K36" s="104"/>
      <c r="L36" s="104"/>
      <c r="M36" s="104"/>
      <c r="N36" s="107"/>
      <c r="O36" s="107"/>
      <c r="P36" s="105">
        <f t="shared" si="1"/>
        <v>0</v>
      </c>
      <c r="Q36" s="80"/>
      <c r="R36" s="106">
        <f t="shared" si="4"/>
        <v>0</v>
      </c>
      <c r="S36" s="106">
        <f>SUM($D36:E36)</f>
        <v>0</v>
      </c>
      <c r="T36" s="106">
        <f>SUM($D36:F36)</f>
        <v>0</v>
      </c>
      <c r="U36" s="106">
        <f>SUM($D36:G36)</f>
        <v>0</v>
      </c>
      <c r="V36" s="106">
        <f>SUM($D36:H36)</f>
        <v>0</v>
      </c>
      <c r="W36" s="106">
        <f>SUM($D36:I36)</f>
        <v>0</v>
      </c>
      <c r="X36" s="106">
        <f>SUM($D36:J36)</f>
        <v>0</v>
      </c>
      <c r="Y36" s="106">
        <f>SUM($D36:K36)</f>
        <v>0</v>
      </c>
      <c r="Z36" s="106">
        <f>SUM($D36:L36)</f>
        <v>0</v>
      </c>
      <c r="AA36" s="106">
        <f>SUM($D36:M36)</f>
        <v>0</v>
      </c>
      <c r="AB36" s="106">
        <f>SUM($D36:N36)</f>
        <v>0</v>
      </c>
      <c r="AC36" s="106">
        <f>SUM($D36:O36)</f>
        <v>0</v>
      </c>
      <c r="AD36" s="80"/>
    </row>
    <row r="37" spans="1:45" x14ac:dyDescent="0.2">
      <c r="A37" s="80" t="str">
        <f t="shared" si="3"/>
        <v>4600-221</v>
      </c>
      <c r="B37" s="87" t="s">
        <v>59</v>
      </c>
      <c r="C37" s="80" t="s">
        <v>60</v>
      </c>
      <c r="D37" s="103"/>
      <c r="E37" s="104">
        <v>315.81</v>
      </c>
      <c r="F37" s="104"/>
      <c r="G37" s="104"/>
      <c r="H37" s="104"/>
      <c r="I37" s="104"/>
      <c r="J37" s="104"/>
      <c r="K37" s="104"/>
      <c r="L37" s="104"/>
      <c r="M37" s="104"/>
      <c r="N37" s="107"/>
      <c r="O37" s="107"/>
      <c r="P37" s="105">
        <f t="shared" si="1"/>
        <v>315.81</v>
      </c>
      <c r="Q37" s="80"/>
      <c r="R37" s="106">
        <f t="shared" si="4"/>
        <v>0</v>
      </c>
      <c r="S37" s="106">
        <f>SUM($D37:E37)</f>
        <v>315.81</v>
      </c>
      <c r="T37" s="106">
        <f>SUM($D37:F37)</f>
        <v>315.81</v>
      </c>
      <c r="U37" s="106">
        <f>SUM($D37:G37)</f>
        <v>315.81</v>
      </c>
      <c r="V37" s="106">
        <f>SUM($D37:H37)</f>
        <v>315.81</v>
      </c>
      <c r="W37" s="106">
        <f>SUM($D37:I37)</f>
        <v>315.81</v>
      </c>
      <c r="X37" s="106">
        <f>SUM($D37:J37)</f>
        <v>315.81</v>
      </c>
      <c r="Y37" s="106">
        <f>SUM($D37:K37)</f>
        <v>315.81</v>
      </c>
      <c r="Z37" s="106">
        <f>SUM($D37:L37)</f>
        <v>315.81</v>
      </c>
      <c r="AA37" s="106">
        <f>SUM($D37:M37)</f>
        <v>315.81</v>
      </c>
      <c r="AB37" s="106">
        <f>SUM($D37:N37)</f>
        <v>315.81</v>
      </c>
      <c r="AC37" s="106">
        <f>SUM($D37:O37)</f>
        <v>315.81</v>
      </c>
      <c r="AD37" s="80"/>
    </row>
    <row r="38" spans="1:45" x14ac:dyDescent="0.2">
      <c r="A38" s="80" t="str">
        <f t="shared" si="3"/>
        <v>4600-223</v>
      </c>
      <c r="B38" s="87" t="s">
        <v>61</v>
      </c>
      <c r="C38" s="80" t="s">
        <v>62</v>
      </c>
      <c r="D38" s="103"/>
      <c r="E38" s="104">
        <v>106.94</v>
      </c>
      <c r="F38" s="104"/>
      <c r="G38" s="104"/>
      <c r="H38" s="104"/>
      <c r="I38" s="104"/>
      <c r="J38" s="104"/>
      <c r="K38" s="104"/>
      <c r="L38" s="104"/>
      <c r="M38" s="104"/>
      <c r="N38" s="107"/>
      <c r="O38" s="107"/>
      <c r="P38" s="105">
        <f t="shared" si="1"/>
        <v>106.94</v>
      </c>
      <c r="Q38" s="80"/>
      <c r="R38" s="106">
        <f t="shared" si="4"/>
        <v>0</v>
      </c>
      <c r="S38" s="106">
        <f>SUM($D38:E38)</f>
        <v>106.94</v>
      </c>
      <c r="T38" s="106">
        <f>SUM($D38:F38)</f>
        <v>106.94</v>
      </c>
      <c r="U38" s="106">
        <f>SUM($D38:G38)</f>
        <v>106.94</v>
      </c>
      <c r="V38" s="106">
        <f>SUM($D38:H38)</f>
        <v>106.94</v>
      </c>
      <c r="W38" s="106">
        <f>SUM($D38:I38)</f>
        <v>106.94</v>
      </c>
      <c r="X38" s="106">
        <f>SUM($D38:J38)</f>
        <v>106.94</v>
      </c>
      <c r="Y38" s="106">
        <f>SUM($D38:K38)</f>
        <v>106.94</v>
      </c>
      <c r="Z38" s="106">
        <f>SUM($D38:L38)</f>
        <v>106.94</v>
      </c>
      <c r="AA38" s="106">
        <f>SUM($D38:M38)</f>
        <v>106.94</v>
      </c>
      <c r="AB38" s="106">
        <f>SUM($D38:N38)</f>
        <v>106.94</v>
      </c>
      <c r="AC38" s="106">
        <f>SUM($D38:O38)</f>
        <v>106.94</v>
      </c>
      <c r="AD38" s="80"/>
    </row>
    <row r="39" spans="1:45" ht="15" x14ac:dyDescent="0.25">
      <c r="A39" s="80" t="str">
        <f t="shared" si="3"/>
        <v>4600-231</v>
      </c>
      <c r="B39" s="87" t="s">
        <v>63</v>
      </c>
      <c r="C39" s="80" t="s">
        <v>64</v>
      </c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7"/>
      <c r="O39" s="107"/>
      <c r="P39" s="105">
        <f t="shared" si="1"/>
        <v>0</v>
      </c>
      <c r="Q39" s="80"/>
      <c r="R39" s="106">
        <f t="shared" si="4"/>
        <v>0</v>
      </c>
      <c r="S39" s="106">
        <f>SUM($D39:E39)</f>
        <v>0</v>
      </c>
      <c r="T39" s="106">
        <f>SUM($D39:F39)</f>
        <v>0</v>
      </c>
      <c r="U39" s="106">
        <f>SUM($D39:G39)</f>
        <v>0</v>
      </c>
      <c r="V39" s="106">
        <f>SUM($D39:H39)</f>
        <v>0</v>
      </c>
      <c r="W39" s="106">
        <f>SUM($D39:I39)</f>
        <v>0</v>
      </c>
      <c r="X39" s="106">
        <f>SUM($D39:J39)</f>
        <v>0</v>
      </c>
      <c r="Y39" s="106">
        <f>SUM($D39:K39)</f>
        <v>0</v>
      </c>
      <c r="Z39" s="106">
        <f>SUM($D39:L39)</f>
        <v>0</v>
      </c>
      <c r="AA39" s="106">
        <f>SUM($D39:M39)</f>
        <v>0</v>
      </c>
      <c r="AB39" s="106">
        <f>SUM($D39:N39)</f>
        <v>0</v>
      </c>
      <c r="AC39" s="106">
        <f>SUM($D39:O39)</f>
        <v>0</v>
      </c>
      <c r="AD39" s="80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</row>
    <row r="40" spans="1:45" ht="15.75" x14ac:dyDescent="0.25">
      <c r="A40" s="80" t="str">
        <f t="shared" si="3"/>
        <v>4600-232</v>
      </c>
      <c r="B40" s="87" t="s">
        <v>65</v>
      </c>
      <c r="C40" s="80" t="s">
        <v>213</v>
      </c>
      <c r="D40" s="103"/>
      <c r="E40" s="104">
        <v>157.81</v>
      </c>
      <c r="F40" s="104"/>
      <c r="G40" s="104"/>
      <c r="H40" s="104"/>
      <c r="I40" s="104"/>
      <c r="J40" s="104"/>
      <c r="K40" s="104"/>
      <c r="L40" s="104"/>
      <c r="M40" s="104"/>
      <c r="N40" s="107"/>
      <c r="O40" s="107"/>
      <c r="P40" s="105">
        <f t="shared" si="1"/>
        <v>157.81</v>
      </c>
      <c r="Q40" s="80"/>
      <c r="R40" s="106">
        <f t="shared" si="4"/>
        <v>0</v>
      </c>
      <c r="S40" s="106">
        <f>SUM($D40:E40)</f>
        <v>157.81</v>
      </c>
      <c r="T40" s="106">
        <f>SUM($D40:F40)</f>
        <v>157.81</v>
      </c>
      <c r="U40" s="106">
        <f>SUM($D40:G40)</f>
        <v>157.81</v>
      </c>
      <c r="V40" s="106">
        <f>SUM($D40:H40)</f>
        <v>157.81</v>
      </c>
      <c r="W40" s="106">
        <f>SUM($D40:I40)</f>
        <v>157.81</v>
      </c>
      <c r="X40" s="106">
        <f>SUM($D40:J40)</f>
        <v>157.81</v>
      </c>
      <c r="Y40" s="106">
        <f>SUM($D40:K40)</f>
        <v>157.81</v>
      </c>
      <c r="Z40" s="106">
        <f>SUM($D40:L40)</f>
        <v>157.81</v>
      </c>
      <c r="AA40" s="106">
        <f>SUM($D40:M40)</f>
        <v>157.81</v>
      </c>
      <c r="AB40" s="106">
        <f>SUM($D40:N40)</f>
        <v>157.81</v>
      </c>
      <c r="AC40" s="106">
        <f>SUM($D40:O40)</f>
        <v>157.81</v>
      </c>
      <c r="AD40" s="80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</row>
    <row r="41" spans="1:45" x14ac:dyDescent="0.2">
      <c r="A41" s="80" t="str">
        <f t="shared" si="3"/>
        <v>4600-269</v>
      </c>
      <c r="B41" s="87" t="s">
        <v>67</v>
      </c>
      <c r="C41" s="80" t="s">
        <v>217</v>
      </c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7"/>
      <c r="O41" s="107"/>
      <c r="P41" s="105">
        <f t="shared" si="1"/>
        <v>0</v>
      </c>
      <c r="Q41" s="80"/>
      <c r="R41" s="106">
        <f t="shared" si="4"/>
        <v>0</v>
      </c>
      <c r="S41" s="106">
        <f>SUM($D41:E41)</f>
        <v>0</v>
      </c>
      <c r="T41" s="106">
        <f>SUM($D41:F41)</f>
        <v>0</v>
      </c>
      <c r="U41" s="106">
        <f>SUM($D41:G41)</f>
        <v>0</v>
      </c>
      <c r="V41" s="106">
        <f>SUM($D41:H41)</f>
        <v>0</v>
      </c>
      <c r="W41" s="106">
        <f>SUM($D41:I41)</f>
        <v>0</v>
      </c>
      <c r="X41" s="106">
        <f>SUM($D41:J41)</f>
        <v>0</v>
      </c>
      <c r="Y41" s="106">
        <f>SUM($D41:K41)</f>
        <v>0</v>
      </c>
      <c r="Z41" s="106">
        <f>SUM($D41:L41)</f>
        <v>0</v>
      </c>
      <c r="AA41" s="106">
        <f>SUM($D41:M41)</f>
        <v>0</v>
      </c>
      <c r="AB41" s="106">
        <f>SUM($D41:N41)</f>
        <v>0</v>
      </c>
      <c r="AC41" s="106">
        <f>SUM($D41:O41)</f>
        <v>0</v>
      </c>
      <c r="AD41" s="80"/>
    </row>
    <row r="42" spans="1:45" x14ac:dyDescent="0.2">
      <c r="A42" s="80" t="str">
        <f t="shared" si="3"/>
        <v>4600-271</v>
      </c>
      <c r="B42" s="87" t="s">
        <v>68</v>
      </c>
      <c r="C42" s="80" t="s">
        <v>220</v>
      </c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7"/>
      <c r="O42" s="107"/>
      <c r="P42" s="105">
        <f t="shared" si="1"/>
        <v>0</v>
      </c>
      <c r="Q42" s="80"/>
      <c r="R42" s="106">
        <f t="shared" si="4"/>
        <v>0</v>
      </c>
      <c r="S42" s="106">
        <f>SUM($D42:E42)</f>
        <v>0</v>
      </c>
      <c r="T42" s="106">
        <f>SUM($D42:F42)</f>
        <v>0</v>
      </c>
      <c r="U42" s="106">
        <f>SUM($D42:G42)</f>
        <v>0</v>
      </c>
      <c r="V42" s="106">
        <f>SUM($D42:H42)</f>
        <v>0</v>
      </c>
      <c r="W42" s="106">
        <f>SUM($D42:I42)</f>
        <v>0</v>
      </c>
      <c r="X42" s="106">
        <f>SUM($D42:J42)</f>
        <v>0</v>
      </c>
      <c r="Y42" s="106">
        <f>SUM($D42:K42)</f>
        <v>0</v>
      </c>
      <c r="Z42" s="106">
        <f>SUM($D42:L42)</f>
        <v>0</v>
      </c>
      <c r="AA42" s="106">
        <f>SUM($D42:M42)</f>
        <v>0</v>
      </c>
      <c r="AB42" s="106">
        <f>SUM($D42:N42)</f>
        <v>0</v>
      </c>
      <c r="AC42" s="106">
        <f>SUM($D42:O42)</f>
        <v>0</v>
      </c>
      <c r="AD42" s="80"/>
    </row>
    <row r="43" spans="1:45" x14ac:dyDescent="0.2">
      <c r="A43" s="80" t="str">
        <f t="shared" si="3"/>
        <v>4600-273</v>
      </c>
      <c r="B43" s="87" t="s">
        <v>69</v>
      </c>
      <c r="C43" s="80" t="s">
        <v>221</v>
      </c>
      <c r="D43" s="103">
        <v>31</v>
      </c>
      <c r="E43" s="104"/>
      <c r="F43" s="104"/>
      <c r="G43" s="104"/>
      <c r="H43" s="104"/>
      <c r="I43" s="104"/>
      <c r="J43" s="104"/>
      <c r="K43" s="104"/>
      <c r="L43" s="104"/>
      <c r="M43" s="104"/>
      <c r="N43" s="107"/>
      <c r="O43" s="107"/>
      <c r="P43" s="105">
        <f t="shared" si="1"/>
        <v>31</v>
      </c>
      <c r="Q43" s="80"/>
      <c r="R43" s="106">
        <f t="shared" si="4"/>
        <v>31</v>
      </c>
      <c r="S43" s="106">
        <f>SUM($D43:E43)</f>
        <v>31</v>
      </c>
      <c r="T43" s="106">
        <f>SUM($D43:F43)</f>
        <v>31</v>
      </c>
      <c r="U43" s="106">
        <f>SUM($D43:G43)</f>
        <v>31</v>
      </c>
      <c r="V43" s="106">
        <f>SUM($D43:H43)</f>
        <v>31</v>
      </c>
      <c r="W43" s="106">
        <f>SUM($D43:I43)</f>
        <v>31</v>
      </c>
      <c r="X43" s="106">
        <f>SUM($D43:J43)</f>
        <v>31</v>
      </c>
      <c r="Y43" s="106">
        <f>SUM($D43:K43)</f>
        <v>31</v>
      </c>
      <c r="Z43" s="106">
        <f>SUM($D43:L43)</f>
        <v>31</v>
      </c>
      <c r="AA43" s="106">
        <f>SUM($D43:M43)</f>
        <v>31</v>
      </c>
      <c r="AB43" s="106">
        <f>SUM($D43:N43)</f>
        <v>31</v>
      </c>
      <c r="AC43" s="106">
        <f>SUM($D43:O43)</f>
        <v>31</v>
      </c>
      <c r="AD43" s="80"/>
    </row>
    <row r="44" spans="1:45" ht="12" thickBot="1" x14ac:dyDescent="0.25">
      <c r="A44" s="114" t="str">
        <f t="shared" si="3"/>
        <v>4600-275</v>
      </c>
      <c r="B44" s="113" t="s">
        <v>70</v>
      </c>
      <c r="C44" s="114" t="s">
        <v>222</v>
      </c>
      <c r="D44" s="115">
        <v>98.78</v>
      </c>
      <c r="E44" s="116">
        <v>103</v>
      </c>
      <c r="F44" s="116"/>
      <c r="G44" s="116"/>
      <c r="H44" s="116"/>
      <c r="I44" s="116"/>
      <c r="J44" s="116"/>
      <c r="K44" s="116"/>
      <c r="L44" s="116"/>
      <c r="M44" s="116"/>
      <c r="N44" s="117"/>
      <c r="O44" s="117"/>
      <c r="P44" s="115">
        <f t="shared" si="1"/>
        <v>201.78</v>
      </c>
      <c r="Q44" s="80"/>
      <c r="R44" s="106">
        <f t="shared" si="4"/>
        <v>98.78</v>
      </c>
      <c r="S44" s="106">
        <f>SUM($D44:E44)</f>
        <v>201.78</v>
      </c>
      <c r="T44" s="106">
        <f>SUM($D44:F44)</f>
        <v>201.78</v>
      </c>
      <c r="U44" s="106">
        <f>SUM($D44:G44)</f>
        <v>201.78</v>
      </c>
      <c r="V44" s="106">
        <f>SUM($D44:H44)</f>
        <v>201.78</v>
      </c>
      <c r="W44" s="106">
        <f>SUM($D44:I44)</f>
        <v>201.78</v>
      </c>
      <c r="X44" s="106">
        <f>SUM($D44:J44)</f>
        <v>201.78</v>
      </c>
      <c r="Y44" s="106">
        <f>SUM($D44:K44)</f>
        <v>201.78</v>
      </c>
      <c r="Z44" s="106">
        <f>SUM($D44:L44)</f>
        <v>201.78</v>
      </c>
      <c r="AA44" s="106">
        <f>SUM($D44:M44)</f>
        <v>201.78</v>
      </c>
      <c r="AB44" s="106">
        <f>SUM($D44:N44)</f>
        <v>201.78</v>
      </c>
      <c r="AC44" s="106">
        <f>SUM($D44:O44)</f>
        <v>201.78</v>
      </c>
      <c r="AD44" s="80"/>
    </row>
    <row r="45" spans="1:45" x14ac:dyDescent="0.2">
      <c r="A45" s="80" t="str">
        <f t="shared" si="3"/>
        <v>4600-340</v>
      </c>
      <c r="B45" s="119" t="s">
        <v>76</v>
      </c>
      <c r="C45" s="38" t="s">
        <v>77</v>
      </c>
      <c r="D45" s="103"/>
      <c r="E45" s="104"/>
      <c r="F45" s="104"/>
      <c r="G45" s="104"/>
      <c r="H45" s="104"/>
      <c r="I45" s="104"/>
      <c r="J45" s="104"/>
      <c r="K45" s="104"/>
      <c r="L45" s="107"/>
      <c r="M45" s="104"/>
      <c r="N45" s="107"/>
      <c r="O45" s="107"/>
      <c r="P45" s="105">
        <f t="shared" si="1"/>
        <v>0</v>
      </c>
      <c r="Q45" s="80"/>
      <c r="R45" s="106">
        <f t="shared" si="4"/>
        <v>0</v>
      </c>
      <c r="S45" s="106">
        <f>SUM($D45:E45)</f>
        <v>0</v>
      </c>
      <c r="T45" s="106">
        <f>SUM($D45:F45)</f>
        <v>0</v>
      </c>
      <c r="U45" s="106">
        <f>SUM($D45:G45)</f>
        <v>0</v>
      </c>
      <c r="V45" s="106">
        <f>SUM($D45:H45)</f>
        <v>0</v>
      </c>
      <c r="W45" s="106">
        <f>SUM($D45:I45)</f>
        <v>0</v>
      </c>
      <c r="X45" s="106">
        <f>SUM($D45:J45)</f>
        <v>0</v>
      </c>
      <c r="Y45" s="106">
        <f>SUM($D45:K45)</f>
        <v>0</v>
      </c>
      <c r="Z45" s="106">
        <f>SUM($D45:L45)</f>
        <v>0</v>
      </c>
      <c r="AA45" s="106">
        <f>SUM($D45:M45)</f>
        <v>0</v>
      </c>
      <c r="AB45" s="106">
        <f>SUM($D45:N45)</f>
        <v>0</v>
      </c>
      <c r="AC45" s="106">
        <f>SUM($D45:O45)</f>
        <v>0</v>
      </c>
      <c r="AD45" s="80"/>
    </row>
    <row r="46" spans="1:45" x14ac:dyDescent="0.2">
      <c r="A46" s="80" t="str">
        <f t="shared" si="3"/>
        <v>4600-350</v>
      </c>
      <c r="B46" s="87" t="s">
        <v>78</v>
      </c>
      <c r="C46" s="38" t="s">
        <v>79</v>
      </c>
      <c r="D46" s="103"/>
      <c r="E46" s="104"/>
      <c r="F46" s="104"/>
      <c r="G46" s="104"/>
      <c r="H46" s="104"/>
      <c r="I46" s="104"/>
      <c r="J46" s="104"/>
      <c r="K46" s="104"/>
      <c r="L46" s="107"/>
      <c r="M46" s="104"/>
      <c r="N46" s="107"/>
      <c r="O46" s="107"/>
      <c r="P46" s="105">
        <f t="shared" si="1"/>
        <v>0</v>
      </c>
      <c r="Q46" s="80"/>
      <c r="R46" s="106">
        <f t="shared" si="4"/>
        <v>0</v>
      </c>
      <c r="S46" s="106">
        <f>SUM($D46:E46)</f>
        <v>0</v>
      </c>
      <c r="T46" s="106">
        <f>SUM($D46:F46)</f>
        <v>0</v>
      </c>
      <c r="U46" s="106">
        <f>SUM($D46:G46)</f>
        <v>0</v>
      </c>
      <c r="V46" s="106">
        <f>SUM($D46:H46)</f>
        <v>0</v>
      </c>
      <c r="W46" s="106">
        <f>SUM($D46:I46)</f>
        <v>0</v>
      </c>
      <c r="X46" s="106">
        <f>SUM($D46:J46)</f>
        <v>0</v>
      </c>
      <c r="Y46" s="106">
        <f>SUM($D46:K46)</f>
        <v>0</v>
      </c>
      <c r="Z46" s="106">
        <f>SUM($D46:L46)</f>
        <v>0</v>
      </c>
      <c r="AA46" s="106">
        <f>SUM($D46:M46)</f>
        <v>0</v>
      </c>
      <c r="AB46" s="106">
        <f>SUM($D46:N46)</f>
        <v>0</v>
      </c>
      <c r="AC46" s="106">
        <f>SUM($D46:O46)</f>
        <v>0</v>
      </c>
      <c r="AD46" s="80"/>
    </row>
    <row r="47" spans="1:45" ht="12" thickBot="1" x14ac:dyDescent="0.25">
      <c r="A47" s="114" t="str">
        <f t="shared" si="3"/>
        <v>4600-380</v>
      </c>
      <c r="B47" s="113" t="s">
        <v>80</v>
      </c>
      <c r="C47" s="114" t="s">
        <v>81</v>
      </c>
      <c r="D47" s="115"/>
      <c r="E47" s="116">
        <v>4273.45</v>
      </c>
      <c r="F47" s="116"/>
      <c r="G47" s="116"/>
      <c r="H47" s="116"/>
      <c r="I47" s="116"/>
      <c r="J47" s="116"/>
      <c r="K47" s="116"/>
      <c r="L47" s="116"/>
      <c r="M47" s="116"/>
      <c r="N47" s="117"/>
      <c r="O47" s="117"/>
      <c r="P47" s="115">
        <f t="shared" si="1"/>
        <v>4273.45</v>
      </c>
      <c r="Q47" s="80"/>
      <c r="R47" s="106">
        <f t="shared" si="4"/>
        <v>0</v>
      </c>
      <c r="S47" s="106">
        <f>SUM($D47:E47)</f>
        <v>4273.45</v>
      </c>
      <c r="T47" s="106">
        <f>SUM($D47:F47)</f>
        <v>4273.45</v>
      </c>
      <c r="U47" s="106">
        <f>SUM($D47:G47)</f>
        <v>4273.45</v>
      </c>
      <c r="V47" s="106">
        <f>SUM($D47:H47)</f>
        <v>4273.45</v>
      </c>
      <c r="W47" s="106">
        <f>SUM($D47:I47)</f>
        <v>4273.45</v>
      </c>
      <c r="X47" s="106">
        <f>SUM($D47:J47)</f>
        <v>4273.45</v>
      </c>
      <c r="Y47" s="106">
        <f>SUM($D47:K47)</f>
        <v>4273.45</v>
      </c>
      <c r="Z47" s="106">
        <f>SUM($D47:L47)</f>
        <v>4273.45</v>
      </c>
      <c r="AA47" s="106">
        <f>SUM($D47:M47)</f>
        <v>4273.45</v>
      </c>
      <c r="AB47" s="106">
        <f>SUM($D47:N47)</f>
        <v>4273.45</v>
      </c>
      <c r="AC47" s="106">
        <f>SUM($D47:O47)</f>
        <v>4273.45</v>
      </c>
      <c r="AD47" s="80"/>
    </row>
    <row r="48" spans="1:45" x14ac:dyDescent="0.2">
      <c r="A48" s="80" t="str">
        <f t="shared" si="3"/>
        <v>4600-611</v>
      </c>
      <c r="B48" s="87" t="s">
        <v>84</v>
      </c>
      <c r="C48" s="80" t="s">
        <v>85</v>
      </c>
      <c r="D48" s="103"/>
      <c r="E48" s="104"/>
      <c r="F48" s="104"/>
      <c r="G48" s="104"/>
      <c r="H48" s="104"/>
      <c r="I48" s="104"/>
      <c r="J48" s="104"/>
      <c r="K48" s="104"/>
      <c r="L48" s="104"/>
      <c r="M48" s="104"/>
      <c r="N48" s="107"/>
      <c r="O48" s="107"/>
      <c r="P48" s="105">
        <f t="shared" si="1"/>
        <v>0</v>
      </c>
      <c r="Q48" s="80"/>
      <c r="R48" s="106">
        <f t="shared" si="4"/>
        <v>0</v>
      </c>
      <c r="S48" s="106">
        <f>SUM($D48:E48)</f>
        <v>0</v>
      </c>
      <c r="T48" s="106">
        <f>SUM($D48:F48)</f>
        <v>0</v>
      </c>
      <c r="U48" s="106">
        <f>SUM($D48:G48)</f>
        <v>0</v>
      </c>
      <c r="V48" s="106">
        <f>SUM($D48:H48)</f>
        <v>0</v>
      </c>
      <c r="W48" s="106">
        <f>SUM($D48:I48)</f>
        <v>0</v>
      </c>
      <c r="X48" s="106">
        <f>SUM($D48:J48)</f>
        <v>0</v>
      </c>
      <c r="Y48" s="106">
        <f>SUM($D48:K48)</f>
        <v>0</v>
      </c>
      <c r="Z48" s="106">
        <f>SUM($D48:L48)</f>
        <v>0</v>
      </c>
      <c r="AA48" s="106">
        <f>SUM($D48:M48)</f>
        <v>0</v>
      </c>
      <c r="AB48" s="106">
        <f>SUM($D48:N48)</f>
        <v>0</v>
      </c>
      <c r="AC48" s="106">
        <f>SUM($D48:O48)</f>
        <v>0</v>
      </c>
      <c r="AD48" s="80"/>
    </row>
    <row r="49" spans="1:30" x14ac:dyDescent="0.2">
      <c r="A49" s="80" t="str">
        <f t="shared" si="3"/>
        <v>4600-624</v>
      </c>
      <c r="B49" s="87" t="s">
        <v>86</v>
      </c>
      <c r="C49" s="80" t="s">
        <v>233</v>
      </c>
      <c r="D49" s="103">
        <v>400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7"/>
      <c r="O49" s="107"/>
      <c r="P49" s="105">
        <f t="shared" si="1"/>
        <v>400</v>
      </c>
      <c r="Q49" s="80"/>
      <c r="R49" s="106">
        <f t="shared" si="4"/>
        <v>400</v>
      </c>
      <c r="S49" s="106">
        <f>SUM($D49:E49)</f>
        <v>400</v>
      </c>
      <c r="T49" s="106">
        <f>SUM($D49:F49)</f>
        <v>400</v>
      </c>
      <c r="U49" s="106">
        <f>SUM($D49:G49)</f>
        <v>400</v>
      </c>
      <c r="V49" s="106">
        <f>SUM($D49:H49)</f>
        <v>400</v>
      </c>
      <c r="W49" s="106">
        <f>SUM($D49:I49)</f>
        <v>400</v>
      </c>
      <c r="X49" s="106">
        <f>SUM($D49:J49)</f>
        <v>400</v>
      </c>
      <c r="Y49" s="106">
        <f>SUM($D49:K49)</f>
        <v>400</v>
      </c>
      <c r="Z49" s="106">
        <f>SUM($D49:L49)</f>
        <v>400</v>
      </c>
      <c r="AA49" s="106">
        <f>SUM($D49:M49)</f>
        <v>400</v>
      </c>
      <c r="AB49" s="106">
        <f>SUM($D49:N49)</f>
        <v>400</v>
      </c>
      <c r="AC49" s="106">
        <f>SUM($D49:O49)</f>
        <v>400</v>
      </c>
      <c r="AD49" s="80"/>
    </row>
    <row r="50" spans="1:30" ht="12" thickBot="1" x14ac:dyDescent="0.25">
      <c r="A50" s="114" t="str">
        <f t="shared" si="3"/>
        <v>4600-649</v>
      </c>
      <c r="B50" s="113" t="s">
        <v>89</v>
      </c>
      <c r="C50" s="114" t="s">
        <v>236</v>
      </c>
      <c r="D50" s="115">
        <v>532</v>
      </c>
      <c r="E50" s="116">
        <v>532</v>
      </c>
      <c r="F50" s="116"/>
      <c r="G50" s="116"/>
      <c r="H50" s="116"/>
      <c r="I50" s="116"/>
      <c r="J50" s="116"/>
      <c r="K50" s="116"/>
      <c r="L50" s="116"/>
      <c r="M50" s="116"/>
      <c r="N50" s="117"/>
      <c r="O50" s="117"/>
      <c r="P50" s="115">
        <f t="shared" si="1"/>
        <v>1064</v>
      </c>
      <c r="Q50" s="80"/>
      <c r="R50" s="106">
        <f t="shared" si="4"/>
        <v>532</v>
      </c>
      <c r="S50" s="106">
        <f>SUM($D50:E50)</f>
        <v>1064</v>
      </c>
      <c r="T50" s="106">
        <f>SUM($D50:F50)</f>
        <v>1064</v>
      </c>
      <c r="U50" s="106">
        <f>SUM($D50:G50)</f>
        <v>1064</v>
      </c>
      <c r="V50" s="106">
        <f>SUM($D50:H50)</f>
        <v>1064</v>
      </c>
      <c r="W50" s="106">
        <f>SUM($D50:I50)</f>
        <v>1064</v>
      </c>
      <c r="X50" s="106">
        <f>SUM($D50:J50)</f>
        <v>1064</v>
      </c>
      <c r="Y50" s="106">
        <f>SUM($D50:K50)</f>
        <v>1064</v>
      </c>
      <c r="Z50" s="106">
        <f>SUM($D50:L50)</f>
        <v>1064</v>
      </c>
      <c r="AA50" s="106">
        <f>SUM($D50:M50)</f>
        <v>1064</v>
      </c>
      <c r="AB50" s="106">
        <f>SUM($D50:N50)</f>
        <v>1064</v>
      </c>
      <c r="AC50" s="106">
        <f>SUM($D50:O50)</f>
        <v>1064</v>
      </c>
      <c r="AD50" s="80"/>
    </row>
    <row r="51" spans="1:30" ht="17.25" customHeight="1" thickBot="1" x14ac:dyDescent="0.25">
      <c r="B51" s="97"/>
      <c r="C51" s="123" t="s">
        <v>261</v>
      </c>
      <c r="D51" s="124">
        <f t="shared" ref="D51:P51" si="5">SUM(D7:D50)</f>
        <v>80184.660000000018</v>
      </c>
      <c r="E51" s="125">
        <f t="shared" si="5"/>
        <v>157793.23000000001</v>
      </c>
      <c r="F51" s="125">
        <f t="shared" si="5"/>
        <v>0</v>
      </c>
      <c r="G51" s="125">
        <f t="shared" si="5"/>
        <v>0</v>
      </c>
      <c r="H51" s="125">
        <f t="shared" si="5"/>
        <v>0</v>
      </c>
      <c r="I51" s="125">
        <f t="shared" si="5"/>
        <v>0</v>
      </c>
      <c r="J51" s="125">
        <f t="shared" si="5"/>
        <v>0</v>
      </c>
      <c r="K51" s="125">
        <f t="shared" si="5"/>
        <v>0</v>
      </c>
      <c r="L51" s="125">
        <f t="shared" si="5"/>
        <v>0</v>
      </c>
      <c r="M51" s="125">
        <f t="shared" si="5"/>
        <v>0</v>
      </c>
      <c r="N51" s="125">
        <f t="shared" si="5"/>
        <v>0</v>
      </c>
      <c r="O51" s="125">
        <f t="shared" si="5"/>
        <v>0</v>
      </c>
      <c r="P51" s="125">
        <f t="shared" si="5"/>
        <v>237977.88999999996</v>
      </c>
      <c r="Q51" s="80"/>
      <c r="R51" s="126">
        <f t="shared" ref="R51:AC51" si="6">SUM(R7:R50)</f>
        <v>80184.660000000018</v>
      </c>
      <c r="S51" s="126">
        <f t="shared" si="6"/>
        <v>237977.88999999996</v>
      </c>
      <c r="T51" s="126">
        <f t="shared" si="6"/>
        <v>237977.88999999996</v>
      </c>
      <c r="U51" s="126">
        <f t="shared" si="6"/>
        <v>237977.88999999996</v>
      </c>
      <c r="V51" s="126">
        <f t="shared" si="6"/>
        <v>237977.88999999996</v>
      </c>
      <c r="W51" s="126">
        <f t="shared" si="6"/>
        <v>237977.88999999996</v>
      </c>
      <c r="X51" s="126">
        <f t="shared" si="6"/>
        <v>237977.88999999996</v>
      </c>
      <c r="Y51" s="126">
        <f t="shared" si="6"/>
        <v>237977.88999999996</v>
      </c>
      <c r="Z51" s="126">
        <f t="shared" si="6"/>
        <v>237977.88999999996</v>
      </c>
      <c r="AA51" s="126">
        <f t="shared" si="6"/>
        <v>237977.88999999996</v>
      </c>
      <c r="AB51" s="126">
        <f t="shared" si="6"/>
        <v>237977.88999999996</v>
      </c>
      <c r="AC51" s="126">
        <f t="shared" si="6"/>
        <v>237977.88999999996</v>
      </c>
      <c r="AD51" s="80"/>
    </row>
    <row r="52" spans="1:30" ht="18" customHeight="1" thickTop="1" x14ac:dyDescent="0.2">
      <c r="B52" s="87"/>
      <c r="L52" s="86"/>
      <c r="P52" s="127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</row>
    <row r="53" spans="1:30" ht="12.75" customHeight="1" x14ac:dyDescent="0.2">
      <c r="B53" s="87"/>
      <c r="C53" s="128"/>
      <c r="L53" s="129"/>
      <c r="M53" s="130"/>
      <c r="N53" s="147"/>
      <c r="O53" s="147"/>
      <c r="P53" s="131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</row>
    <row r="54" spans="1:30" ht="16.5" customHeight="1" thickBot="1" x14ac:dyDescent="0.25">
      <c r="B54" s="87"/>
      <c r="L54" s="129"/>
      <c r="M54" s="130"/>
      <c r="N54" s="148"/>
      <c r="O54" s="148"/>
      <c r="P54" s="132"/>
      <c r="R54" s="80"/>
      <c r="S54" s="80"/>
      <c r="W54" s="80"/>
      <c r="X54" s="80"/>
      <c r="Y54" s="80"/>
      <c r="Z54" s="80"/>
      <c r="AA54" s="80"/>
      <c r="AB54" s="80"/>
    </row>
    <row r="55" spans="1:30" ht="30" customHeight="1" thickBot="1" x14ac:dyDescent="0.25">
      <c r="B55" s="87"/>
      <c r="C55" s="88"/>
      <c r="D55" s="89" t="s">
        <v>248</v>
      </c>
      <c r="E55" s="90" t="s">
        <v>249</v>
      </c>
      <c r="F55" s="91" t="s">
        <v>250</v>
      </c>
      <c r="G55" s="92" t="s">
        <v>251</v>
      </c>
      <c r="H55" s="91" t="s">
        <v>252</v>
      </c>
      <c r="I55" s="91" t="s">
        <v>253</v>
      </c>
      <c r="J55" s="92" t="s">
        <v>254</v>
      </c>
      <c r="K55" s="91" t="s">
        <v>255</v>
      </c>
      <c r="L55" s="92" t="s">
        <v>256</v>
      </c>
      <c r="M55" s="91" t="s">
        <v>257</v>
      </c>
      <c r="N55" s="92" t="s">
        <v>258</v>
      </c>
      <c r="O55" s="91" t="s">
        <v>259</v>
      </c>
      <c r="P55" s="93" t="s">
        <v>139</v>
      </c>
      <c r="Q55" s="134"/>
      <c r="R55" s="80"/>
      <c r="S55" s="80"/>
      <c r="W55" s="80"/>
      <c r="X55" s="80"/>
      <c r="Y55" s="80"/>
      <c r="Z55" s="80"/>
      <c r="AA55" s="80"/>
      <c r="AB55" s="80"/>
      <c r="AC55" s="80"/>
      <c r="AD55" s="80"/>
    </row>
    <row r="56" spans="1:30" ht="30" customHeight="1" thickBot="1" x14ac:dyDescent="0.25">
      <c r="B56" s="97"/>
      <c r="C56" s="98" t="s">
        <v>261</v>
      </c>
      <c r="D56" s="99">
        <f>+'[1]12 Periodos con cuenta'!C7</f>
        <v>189041.1</v>
      </c>
      <c r="E56" s="99">
        <f>+'[1]12 Periodos con cuenta'!D7</f>
        <v>124657.53</v>
      </c>
      <c r="F56" s="99">
        <f>+'[1]12 Periodos con cuenta'!E7</f>
        <v>0</v>
      </c>
      <c r="G56" s="99">
        <f>+'[1]12 Periodos con cuenta'!F7</f>
        <v>0</v>
      </c>
      <c r="H56" s="99">
        <f>+'[1]12 Periodos con cuenta'!G7</f>
        <v>0</v>
      </c>
      <c r="I56" s="99">
        <f>+'[1]12 Periodos con cuenta'!H7</f>
        <v>0</v>
      </c>
      <c r="J56" s="99">
        <v>0</v>
      </c>
      <c r="K56" s="99">
        <f>+'[1]12 Periodos con cuenta'!J7</f>
        <v>0</v>
      </c>
      <c r="L56" s="99">
        <f>+'[1]12 Periodos con cuenta'!K7</f>
        <v>0</v>
      </c>
      <c r="M56" s="99">
        <f>+'[1]12 Periodos con cuenta'!L7</f>
        <v>0</v>
      </c>
      <c r="N56" s="99">
        <f>+'[1]12 Periodos con cuenta'!M7</f>
        <v>0</v>
      </c>
      <c r="O56" s="99">
        <f>+'[1]12 Periodos con cuenta'!N7</f>
        <v>0</v>
      </c>
      <c r="P56" s="102">
        <f t="shared" ref="P56" si="7">SUM(D56:O56)</f>
        <v>313698.63</v>
      </c>
      <c r="Q56" s="135"/>
      <c r="R56" s="133"/>
      <c r="S56" s="133"/>
      <c r="T56" s="136"/>
      <c r="U56" s="136"/>
      <c r="V56" s="136"/>
      <c r="W56" s="137"/>
      <c r="X56" s="137"/>
      <c r="Y56" s="138"/>
      <c r="Z56" s="132"/>
      <c r="AA56" s="139"/>
      <c r="AB56" s="139"/>
      <c r="AC56" s="80"/>
      <c r="AD56" s="80"/>
    </row>
    <row r="57" spans="1:30" ht="15.75" customHeight="1" x14ac:dyDescent="0.2">
      <c r="N57" s="108"/>
      <c r="O57" s="108"/>
      <c r="P57" s="140"/>
      <c r="Q57" s="135"/>
      <c r="R57" s="133"/>
      <c r="S57" s="133"/>
      <c r="T57" s="136"/>
      <c r="U57" s="136"/>
      <c r="V57" s="136"/>
      <c r="W57" s="137"/>
      <c r="X57" s="137"/>
      <c r="Y57" s="138"/>
      <c r="Z57" s="141"/>
      <c r="AB57" s="142"/>
      <c r="AC57" s="143"/>
      <c r="AD57" s="143"/>
    </row>
    <row r="58" spans="1:30" ht="15.75" customHeight="1" x14ac:dyDescent="0.2">
      <c r="N58" s="108"/>
      <c r="O58" s="108"/>
      <c r="P58" s="140"/>
      <c r="Q58" s="135"/>
      <c r="Z58" s="137"/>
      <c r="AA58" s="144"/>
      <c r="AC58" s="145"/>
      <c r="AD58" s="145"/>
    </row>
    <row r="59" spans="1:30" ht="15.75" customHeight="1" x14ac:dyDescent="0.2"/>
    <row r="61" spans="1:30" ht="11.25" customHeight="1" x14ac:dyDescent="0.2"/>
    <row r="62" spans="1:30" ht="15" customHeight="1" x14ac:dyDescent="0.2"/>
    <row r="63" spans="1:30" ht="15.75" customHeight="1" x14ac:dyDescent="0.2"/>
  </sheetData>
  <mergeCells count="7">
    <mergeCell ref="N53:O53"/>
    <mergeCell ref="N54:O54"/>
    <mergeCell ref="C1:P1"/>
    <mergeCell ref="C2:P2"/>
    <mergeCell ref="C3:P3"/>
    <mergeCell ref="E4:F4"/>
    <mergeCell ref="M4:P4"/>
  </mergeCells>
  <printOptions horizontalCentered="1"/>
  <pageMargins left="0.25" right="0.25" top="0.75" bottom="0.75" header="0.3" footer="0.3"/>
  <pageSetup scale="50" fitToWidth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20"/>
  <sheetViews>
    <sheetView topLeftCell="A7" zoomScale="70" zoomScaleNormal="70" workbookViewId="0">
      <pane ySplit="1" topLeftCell="A8" activePane="bottomLeft" state="frozen"/>
      <selection activeCell="A7" sqref="A7"/>
      <selection pane="bottomLeft" activeCell="R9" sqref="R9"/>
    </sheetView>
  </sheetViews>
  <sheetFormatPr baseColWidth="10" defaultRowHeight="15" x14ac:dyDescent="0.25"/>
  <cols>
    <col min="1" max="1" width="12.5703125" style="37" customWidth="1"/>
    <col min="2" max="2" width="35.85546875" style="38" bestFit="1" customWidth="1"/>
    <col min="3" max="3" width="14.5703125" style="78" bestFit="1" customWidth="1"/>
    <col min="4" max="4" width="12" style="79" customWidth="1"/>
    <col min="5" max="5" width="12.85546875" style="79" bestFit="1" customWidth="1"/>
    <col min="6" max="13" width="12" style="79" customWidth="1"/>
    <col min="14" max="14" width="13.5703125" style="79" bestFit="1" customWidth="1"/>
    <col min="15" max="15" width="15" style="79" bestFit="1" customWidth="1"/>
    <col min="16" max="16" width="10.140625" style="33" customWidth="1"/>
    <col min="17" max="17" width="12.5703125" style="34" customWidth="1"/>
    <col min="18" max="20" width="12.85546875" style="35" bestFit="1" customWidth="1"/>
    <col min="21" max="21" width="12.42578125" style="35" bestFit="1" customWidth="1"/>
    <col min="22" max="23" width="12.85546875" style="35" bestFit="1" customWidth="1"/>
    <col min="24" max="24" width="14.5703125" style="35" bestFit="1" customWidth="1"/>
    <col min="25" max="25" width="14.28515625" style="35" bestFit="1" customWidth="1"/>
    <col min="26" max="28" width="14.5703125" style="35" bestFit="1" customWidth="1"/>
    <col min="29" max="16384" width="11.42578125" style="36"/>
  </cols>
  <sheetData>
    <row r="1" spans="1:28" x14ac:dyDescent="0.25">
      <c r="A1" s="153" t="s">
        <v>134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28" x14ac:dyDescent="0.25">
      <c r="A2" s="153" t="s">
        <v>135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1:28" ht="21" x14ac:dyDescent="0.35">
      <c r="A3" s="154" t="s">
        <v>136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28" x14ac:dyDescent="0.25">
      <c r="A4" s="154" t="s">
        <v>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28" x14ac:dyDescent="0.25">
      <c r="A5" s="155" t="s">
        <v>137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1:28" x14ac:dyDescent="0.25"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138</v>
      </c>
      <c r="R6" s="41"/>
      <c r="S6" s="41"/>
    </row>
    <row r="7" spans="1:28" ht="15.75" thickBot="1" x14ac:dyDescent="0.3">
      <c r="C7" s="42" t="s">
        <v>139</v>
      </c>
      <c r="D7" s="43" t="s">
        <v>140</v>
      </c>
      <c r="E7" s="43" t="s">
        <v>141</v>
      </c>
      <c r="F7" s="43" t="s">
        <v>142</v>
      </c>
      <c r="G7" s="43" t="s">
        <v>143</v>
      </c>
      <c r="H7" s="43" t="s">
        <v>144</v>
      </c>
      <c r="I7" s="43" t="s">
        <v>145</v>
      </c>
      <c r="J7" s="43" t="s">
        <v>146</v>
      </c>
      <c r="K7" s="43" t="s">
        <v>147</v>
      </c>
      <c r="L7" s="43" t="s">
        <v>148</v>
      </c>
      <c r="M7" s="43" t="s">
        <v>149</v>
      </c>
      <c r="N7" s="43" t="s">
        <v>150</v>
      </c>
      <c r="O7" s="43" t="s">
        <v>151</v>
      </c>
      <c r="P7" s="44"/>
      <c r="Q7" s="45" t="s">
        <v>140</v>
      </c>
      <c r="R7" s="45" t="s">
        <v>141</v>
      </c>
      <c r="S7" s="45" t="s">
        <v>142</v>
      </c>
      <c r="T7" s="45" t="s">
        <v>143</v>
      </c>
      <c r="U7" s="45" t="s">
        <v>144</v>
      </c>
      <c r="V7" s="45" t="s">
        <v>145</v>
      </c>
      <c r="W7" s="45" t="s">
        <v>146</v>
      </c>
      <c r="X7" s="45" t="s">
        <v>147</v>
      </c>
      <c r="Y7" s="45" t="s">
        <v>148</v>
      </c>
      <c r="Z7" s="45" t="s">
        <v>149</v>
      </c>
      <c r="AA7" s="45" t="s">
        <v>150</v>
      </c>
      <c r="AB7" s="45" t="s">
        <v>151</v>
      </c>
    </row>
    <row r="8" spans="1:28" x14ac:dyDescent="0.25">
      <c r="B8" s="38" t="s">
        <v>0</v>
      </c>
      <c r="C8" s="46">
        <f>+C9</f>
        <v>2994700</v>
      </c>
      <c r="D8" s="47">
        <f t="shared" ref="D8:O8" si="0">+D9</f>
        <v>211382</v>
      </c>
      <c r="E8" s="47">
        <f t="shared" si="0"/>
        <v>337418</v>
      </c>
      <c r="F8" s="47">
        <f t="shared" si="0"/>
        <v>196475</v>
      </c>
      <c r="G8" s="47">
        <f t="shared" si="0"/>
        <v>201854</v>
      </c>
      <c r="H8" s="47">
        <f t="shared" si="0"/>
        <v>211692</v>
      </c>
      <c r="I8" s="47">
        <f t="shared" si="0"/>
        <v>220247</v>
      </c>
      <c r="J8" s="47">
        <f t="shared" si="0"/>
        <v>272818</v>
      </c>
      <c r="K8" s="47">
        <f t="shared" si="0"/>
        <v>234109</v>
      </c>
      <c r="L8" s="47">
        <f t="shared" si="0"/>
        <v>235514</v>
      </c>
      <c r="M8" s="47">
        <f t="shared" si="0"/>
        <v>234269</v>
      </c>
      <c r="N8" s="47">
        <f t="shared" si="0"/>
        <v>272057</v>
      </c>
      <c r="O8" s="47">
        <f t="shared" si="0"/>
        <v>366865</v>
      </c>
    </row>
    <row r="9" spans="1:28" ht="15.75" thickBot="1" x14ac:dyDescent="0.3">
      <c r="A9" s="48"/>
      <c r="B9" s="49" t="s">
        <v>152</v>
      </c>
      <c r="C9" s="50">
        <f t="shared" ref="C9:O9" si="1">+C12+C30+C67+C88+C96+C104</f>
        <v>2994700</v>
      </c>
      <c r="D9" s="51">
        <f t="shared" si="1"/>
        <v>211382</v>
      </c>
      <c r="E9" s="51">
        <f t="shared" si="1"/>
        <v>337418</v>
      </c>
      <c r="F9" s="51">
        <f t="shared" si="1"/>
        <v>196475</v>
      </c>
      <c r="G9" s="51">
        <f t="shared" si="1"/>
        <v>201854</v>
      </c>
      <c r="H9" s="51">
        <f t="shared" si="1"/>
        <v>211692</v>
      </c>
      <c r="I9" s="51">
        <f t="shared" si="1"/>
        <v>220247</v>
      </c>
      <c r="J9" s="51">
        <f t="shared" si="1"/>
        <v>272818</v>
      </c>
      <c r="K9" s="51">
        <f t="shared" si="1"/>
        <v>234109</v>
      </c>
      <c r="L9" s="51">
        <f t="shared" si="1"/>
        <v>235514</v>
      </c>
      <c r="M9" s="51">
        <f t="shared" si="1"/>
        <v>234269</v>
      </c>
      <c r="N9" s="51">
        <f t="shared" si="1"/>
        <v>272057</v>
      </c>
      <c r="O9" s="51">
        <f t="shared" si="1"/>
        <v>366865</v>
      </c>
      <c r="P9" s="34"/>
      <c r="Q9" s="52">
        <f t="shared" ref="Q9:AB9" si="2">+Q12+Q30+Q67+Q88+Q96+Q104</f>
        <v>211382</v>
      </c>
      <c r="R9" s="52">
        <f t="shared" si="2"/>
        <v>548800</v>
      </c>
      <c r="S9" s="52">
        <f t="shared" si="2"/>
        <v>745275</v>
      </c>
      <c r="T9" s="52">
        <f t="shared" si="2"/>
        <v>947129</v>
      </c>
      <c r="U9" s="52">
        <f t="shared" si="2"/>
        <v>1158821</v>
      </c>
      <c r="V9" s="52">
        <f t="shared" si="2"/>
        <v>1379068</v>
      </c>
      <c r="W9" s="52">
        <f t="shared" si="2"/>
        <v>1651886</v>
      </c>
      <c r="X9" s="52">
        <f t="shared" si="2"/>
        <v>1885995</v>
      </c>
      <c r="Y9" s="52">
        <f t="shared" si="2"/>
        <v>2121509</v>
      </c>
      <c r="Z9" s="52">
        <f t="shared" si="2"/>
        <v>2355778</v>
      </c>
      <c r="AA9" s="52">
        <f t="shared" si="2"/>
        <v>2627835</v>
      </c>
      <c r="AB9" s="52">
        <f t="shared" si="2"/>
        <v>2994700</v>
      </c>
    </row>
    <row r="10" spans="1:28" ht="15.75" thickBot="1" x14ac:dyDescent="0.3">
      <c r="A10" s="53"/>
      <c r="B10" s="54"/>
      <c r="C10" s="51">
        <f>SUM(D10:O10)</f>
        <v>1</v>
      </c>
      <c r="D10" s="51">
        <f>D9/C9</f>
        <v>7.0585367482552508E-2</v>
      </c>
      <c r="E10" s="51">
        <f>E9/C9</f>
        <v>0.1126717200387351</v>
      </c>
      <c r="F10" s="51">
        <f>F9/C9</f>
        <v>6.5607573379637366E-2</v>
      </c>
      <c r="G10" s="51">
        <f>G9/C9</f>
        <v>6.7403746619026941E-2</v>
      </c>
      <c r="H10" s="51">
        <f>H9/C9</f>
        <v>7.0688883694526999E-2</v>
      </c>
      <c r="I10" s="51">
        <f>I9/C9</f>
        <v>7.3545597221758435E-2</v>
      </c>
      <c r="J10" s="51">
        <f>J9/C9</f>
        <v>9.1100277156309487E-2</v>
      </c>
      <c r="K10" s="51">
        <f>K9/C9</f>
        <v>7.8174441513340229E-2</v>
      </c>
      <c r="L10" s="51">
        <f>L9/C9</f>
        <v>7.8643603699869766E-2</v>
      </c>
      <c r="M10" s="51">
        <f>M9/C9</f>
        <v>7.8227869235649644E-2</v>
      </c>
      <c r="N10" s="51">
        <f>N9/C9</f>
        <v>9.0846161552075338E-2</v>
      </c>
      <c r="O10" s="51">
        <f>O9/C9</f>
        <v>0.12250475840651819</v>
      </c>
      <c r="P10" s="34"/>
    </row>
    <row r="11" spans="1:28" x14ac:dyDescent="0.25"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28" x14ac:dyDescent="0.25">
      <c r="A12" s="56">
        <v>0</v>
      </c>
      <c r="B12" s="57" t="s">
        <v>5</v>
      </c>
      <c r="C12" s="58">
        <f t="shared" ref="C12:O12" si="3">C14+C19+C24+C15+C16+C17+C18+C23</f>
        <v>1756158</v>
      </c>
      <c r="D12" s="58">
        <f t="shared" si="3"/>
        <v>121951</v>
      </c>
      <c r="E12" s="58">
        <f t="shared" si="3"/>
        <v>203148</v>
      </c>
      <c r="F12" s="58">
        <f t="shared" si="3"/>
        <v>121951</v>
      </c>
      <c r="G12" s="58">
        <f t="shared" si="3"/>
        <v>121951</v>
      </c>
      <c r="H12" s="58">
        <f t="shared" si="3"/>
        <v>121951</v>
      </c>
      <c r="I12" s="58">
        <f t="shared" si="3"/>
        <v>121951</v>
      </c>
      <c r="J12" s="58">
        <f t="shared" si="3"/>
        <v>160500</v>
      </c>
      <c r="K12" s="58">
        <f t="shared" si="3"/>
        <v>121951</v>
      </c>
      <c r="L12" s="58">
        <f t="shared" si="3"/>
        <v>121951</v>
      </c>
      <c r="M12" s="58">
        <f t="shared" si="3"/>
        <v>121951</v>
      </c>
      <c r="N12" s="58">
        <f t="shared" si="3"/>
        <v>160499</v>
      </c>
      <c r="O12" s="58">
        <f t="shared" si="3"/>
        <v>256403</v>
      </c>
      <c r="P12" s="56">
        <v>0</v>
      </c>
      <c r="Q12" s="59">
        <f t="shared" ref="Q12:AB12" si="4">Q14+Q19+Q24+Q15+Q16+Q17+Q18+Q23</f>
        <v>121951</v>
      </c>
      <c r="R12" s="59">
        <f t="shared" si="4"/>
        <v>325099</v>
      </c>
      <c r="S12" s="59">
        <f t="shared" si="4"/>
        <v>447050</v>
      </c>
      <c r="T12" s="59">
        <f t="shared" si="4"/>
        <v>569001</v>
      </c>
      <c r="U12" s="59">
        <f t="shared" si="4"/>
        <v>690952</v>
      </c>
      <c r="V12" s="59">
        <f t="shared" si="4"/>
        <v>812903</v>
      </c>
      <c r="W12" s="59">
        <f t="shared" si="4"/>
        <v>973403</v>
      </c>
      <c r="X12" s="59">
        <f t="shared" si="4"/>
        <v>1095354</v>
      </c>
      <c r="Y12" s="59">
        <f t="shared" si="4"/>
        <v>1217305</v>
      </c>
      <c r="Z12" s="59">
        <f t="shared" si="4"/>
        <v>1339256</v>
      </c>
      <c r="AA12" s="59">
        <f t="shared" si="4"/>
        <v>1499755</v>
      </c>
      <c r="AB12" s="59">
        <f t="shared" si="4"/>
        <v>1756158</v>
      </c>
    </row>
    <row r="13" spans="1:28" x14ac:dyDescent="0.25">
      <c r="A13" s="56" t="s">
        <v>153</v>
      </c>
      <c r="B13" s="57" t="s">
        <v>20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6" t="s">
        <v>153</v>
      </c>
    </row>
    <row r="14" spans="1:28" s="61" customFormat="1" ht="12.75" x14ac:dyDescent="0.2">
      <c r="A14" s="60" t="s">
        <v>6</v>
      </c>
      <c r="B14" s="61" t="s">
        <v>7</v>
      </c>
      <c r="C14" s="47">
        <f>SUM(D14:O14)</f>
        <v>1103820</v>
      </c>
      <c r="D14" s="47">
        <v>91985</v>
      </c>
      <c r="E14" s="47">
        <f>+'[1]MOD 2019 MES A MES'!E14</f>
        <v>91985</v>
      </c>
      <c r="F14" s="47">
        <f>+'[1]MOD 2019 MES A MES'!F14</f>
        <v>91985</v>
      </c>
      <c r="G14" s="47">
        <f>+'[1]MOD 2019 MES A MES'!G14</f>
        <v>91985</v>
      </c>
      <c r="H14" s="47">
        <f>+'[1]MOD 2019 MES A MES'!H14</f>
        <v>91985</v>
      </c>
      <c r="I14" s="47">
        <f>+'[1]MOD 2019 MES A MES'!I14</f>
        <v>91985</v>
      </c>
      <c r="J14" s="47">
        <f>+'[1]MOD 2019 MES A MES'!J14</f>
        <v>91985</v>
      </c>
      <c r="K14" s="47">
        <f>+'[1]MOD 2019 MES A MES'!K14</f>
        <v>91985</v>
      </c>
      <c r="L14" s="47">
        <f>+'[1]MOD 2019 MES A MES'!L14</f>
        <v>91985</v>
      </c>
      <c r="M14" s="47">
        <f>+'[1]MOD 2019 MES A MES'!M14</f>
        <v>91985</v>
      </c>
      <c r="N14" s="47">
        <f>+'[1]MOD 2019 MES A MES'!N14</f>
        <v>91985</v>
      </c>
      <c r="O14" s="47">
        <f>+'[1]MOD 2019 MES A MES'!O14</f>
        <v>91985</v>
      </c>
      <c r="P14" s="60" t="s">
        <v>6</v>
      </c>
      <c r="Q14" s="62">
        <f>+D14</f>
        <v>91985</v>
      </c>
      <c r="R14" s="62">
        <f>SUM($D14:E14)</f>
        <v>183970</v>
      </c>
      <c r="S14" s="62">
        <f>SUM($D14:F14)</f>
        <v>275955</v>
      </c>
      <c r="T14" s="62">
        <f>SUM($D14:G14)</f>
        <v>367940</v>
      </c>
      <c r="U14" s="62">
        <f>SUM($D14:H14)</f>
        <v>459925</v>
      </c>
      <c r="V14" s="62">
        <f>SUM($D14:I14)</f>
        <v>551910</v>
      </c>
      <c r="W14" s="62">
        <f>SUM($D14:J14)</f>
        <v>643895</v>
      </c>
      <c r="X14" s="62">
        <f>SUM($D14:K14)</f>
        <v>735880</v>
      </c>
      <c r="Y14" s="62">
        <f>SUM($D14:L14)</f>
        <v>827865</v>
      </c>
      <c r="Z14" s="62">
        <f>SUM($D14:M14)</f>
        <v>919850</v>
      </c>
      <c r="AA14" s="62">
        <f>SUM($D14:N14)</f>
        <v>1011835</v>
      </c>
      <c r="AB14" s="62">
        <f>SUM($D14:O14)</f>
        <v>1103820</v>
      </c>
    </row>
    <row r="15" spans="1:28" s="61" customFormat="1" ht="12.75" x14ac:dyDescent="0.2">
      <c r="A15" s="60" t="s">
        <v>8</v>
      </c>
      <c r="B15" s="61" t="s">
        <v>9</v>
      </c>
      <c r="C15" s="47">
        <f t="shared" ref="C15:C18" si="5">SUM(D15:O15)</f>
        <v>81000</v>
      </c>
      <c r="D15" s="47">
        <v>6750</v>
      </c>
      <c r="E15" s="47">
        <f>+'[1]MOD 2019 MES A MES'!E15</f>
        <v>6750</v>
      </c>
      <c r="F15" s="47">
        <f>+'[1]MOD 2019 MES A MES'!F15</f>
        <v>6750</v>
      </c>
      <c r="G15" s="47">
        <f>+'[1]MOD 2019 MES A MES'!G15</f>
        <v>6750</v>
      </c>
      <c r="H15" s="47">
        <f>+'[1]MOD 2019 MES A MES'!H15</f>
        <v>6750</v>
      </c>
      <c r="I15" s="47">
        <f>+'[1]MOD 2019 MES A MES'!I15</f>
        <v>6750</v>
      </c>
      <c r="J15" s="47">
        <f>+'[1]MOD 2019 MES A MES'!J15</f>
        <v>6750</v>
      </c>
      <c r="K15" s="47">
        <f>+'[1]MOD 2019 MES A MES'!K15</f>
        <v>6750</v>
      </c>
      <c r="L15" s="47">
        <f>+'[1]MOD 2019 MES A MES'!L15</f>
        <v>6750</v>
      </c>
      <c r="M15" s="47">
        <f>+'[1]MOD 2019 MES A MES'!M15</f>
        <v>6750</v>
      </c>
      <c r="N15" s="47">
        <f>+'[1]MOD 2019 MES A MES'!N15</f>
        <v>6750</v>
      </c>
      <c r="O15" s="47">
        <f>+'[1]MOD 2019 MES A MES'!O15</f>
        <v>6750</v>
      </c>
      <c r="P15" s="60" t="s">
        <v>8</v>
      </c>
      <c r="Q15" s="62">
        <f t="shared" ref="Q15:Q88" si="6">+D15</f>
        <v>6750</v>
      </c>
      <c r="R15" s="62">
        <f>SUM($D15:E15)</f>
        <v>13500</v>
      </c>
      <c r="S15" s="62">
        <f>SUM($D15:F15)</f>
        <v>20250</v>
      </c>
      <c r="T15" s="62">
        <f>SUM($D15:G15)</f>
        <v>27000</v>
      </c>
      <c r="U15" s="62">
        <f>SUM($D15:H15)</f>
        <v>33750</v>
      </c>
      <c r="V15" s="62">
        <f>SUM($D15:I15)</f>
        <v>40500</v>
      </c>
      <c r="W15" s="62">
        <f>SUM($D15:J15)</f>
        <v>47250</v>
      </c>
      <c r="X15" s="62">
        <f>SUM($D15:K15)</f>
        <v>54000</v>
      </c>
      <c r="Y15" s="62">
        <f>SUM($D15:L15)</f>
        <v>60750</v>
      </c>
      <c r="Z15" s="62">
        <f>SUM($D15:M15)</f>
        <v>67500</v>
      </c>
      <c r="AA15" s="62">
        <f>SUM($D15:N15)</f>
        <v>74250</v>
      </c>
      <c r="AB15" s="62">
        <f>SUM($D15:O15)</f>
        <v>81000</v>
      </c>
    </row>
    <row r="16" spans="1:28" s="61" customFormat="1" ht="12.75" x14ac:dyDescent="0.2">
      <c r="A16" s="60" t="s">
        <v>10</v>
      </c>
      <c r="B16" s="61" t="s">
        <v>11</v>
      </c>
      <c r="C16" s="47">
        <f t="shared" si="5"/>
        <v>89580</v>
      </c>
      <c r="D16" s="47">
        <v>7465</v>
      </c>
      <c r="E16" s="47">
        <f>+'[1]MOD 2019 MES A MES'!E16</f>
        <v>7465</v>
      </c>
      <c r="F16" s="47">
        <f>+'[1]MOD 2019 MES A MES'!F16</f>
        <v>7465</v>
      </c>
      <c r="G16" s="47">
        <f>+'[1]MOD 2019 MES A MES'!G16</f>
        <v>7465</v>
      </c>
      <c r="H16" s="47">
        <f>+'[1]MOD 2019 MES A MES'!H16</f>
        <v>7465</v>
      </c>
      <c r="I16" s="47">
        <f>+'[1]MOD 2019 MES A MES'!I16</f>
        <v>7465</v>
      </c>
      <c r="J16" s="47">
        <f>+'[1]MOD 2019 MES A MES'!J16</f>
        <v>7465</v>
      </c>
      <c r="K16" s="47">
        <f>+'[1]MOD 2019 MES A MES'!K16</f>
        <v>7465</v>
      </c>
      <c r="L16" s="47">
        <f>+'[1]MOD 2019 MES A MES'!L16</f>
        <v>7465</v>
      </c>
      <c r="M16" s="47">
        <f>+'[1]MOD 2019 MES A MES'!M16</f>
        <v>7465</v>
      </c>
      <c r="N16" s="47">
        <f>+'[1]MOD 2019 MES A MES'!N16</f>
        <v>7465</v>
      </c>
      <c r="O16" s="47">
        <f>+'[1]MOD 2019 MES A MES'!O16</f>
        <v>7465</v>
      </c>
      <c r="P16" s="60" t="s">
        <v>10</v>
      </c>
      <c r="Q16" s="62">
        <f t="shared" si="6"/>
        <v>7465</v>
      </c>
      <c r="R16" s="62">
        <f>SUM($D16:E16)</f>
        <v>14930</v>
      </c>
      <c r="S16" s="62">
        <f>SUM($D16:F16)</f>
        <v>22395</v>
      </c>
      <c r="T16" s="62">
        <f>SUM($D16:G16)</f>
        <v>29860</v>
      </c>
      <c r="U16" s="62">
        <f>SUM($D16:H16)</f>
        <v>37325</v>
      </c>
      <c r="V16" s="62">
        <f>SUM($D16:I16)</f>
        <v>44790</v>
      </c>
      <c r="W16" s="62">
        <f>SUM($D16:J16)</f>
        <v>52255</v>
      </c>
      <c r="X16" s="62">
        <f>SUM($D16:K16)</f>
        <v>59720</v>
      </c>
      <c r="Y16" s="62">
        <f>SUM($D16:L16)</f>
        <v>67185</v>
      </c>
      <c r="Z16" s="62">
        <f>SUM($D16:M16)</f>
        <v>74650</v>
      </c>
      <c r="AA16" s="62">
        <f>SUM($D16:N16)</f>
        <v>82115</v>
      </c>
      <c r="AB16" s="62">
        <f>SUM($D16:O16)</f>
        <v>89580</v>
      </c>
    </row>
    <row r="17" spans="1:28" s="61" customFormat="1" ht="12.75" x14ac:dyDescent="0.2">
      <c r="A17" s="60" t="s">
        <v>12</v>
      </c>
      <c r="B17" s="61" t="s">
        <v>13</v>
      </c>
      <c r="C17" s="47">
        <f t="shared" si="5"/>
        <v>1200</v>
      </c>
      <c r="D17" s="47">
        <v>100</v>
      </c>
      <c r="E17" s="47">
        <f>+'[1]MOD 2019 MES A MES'!E17</f>
        <v>100</v>
      </c>
      <c r="F17" s="47">
        <f>+'[1]MOD 2019 MES A MES'!F17</f>
        <v>100</v>
      </c>
      <c r="G17" s="47">
        <f>+'[1]MOD 2019 MES A MES'!G17</f>
        <v>100</v>
      </c>
      <c r="H17" s="47">
        <f>+'[1]MOD 2019 MES A MES'!H17</f>
        <v>100</v>
      </c>
      <c r="I17" s="47">
        <f>+'[1]MOD 2019 MES A MES'!I17</f>
        <v>100</v>
      </c>
      <c r="J17" s="47">
        <f>+'[1]MOD 2019 MES A MES'!J17</f>
        <v>100</v>
      </c>
      <c r="K17" s="47">
        <f>+'[1]MOD 2019 MES A MES'!K17</f>
        <v>100</v>
      </c>
      <c r="L17" s="47">
        <f>+'[1]MOD 2019 MES A MES'!L17</f>
        <v>100</v>
      </c>
      <c r="M17" s="47">
        <f>+'[1]MOD 2019 MES A MES'!M17</f>
        <v>100</v>
      </c>
      <c r="N17" s="47">
        <f>+'[1]MOD 2019 MES A MES'!N17</f>
        <v>100</v>
      </c>
      <c r="O17" s="47">
        <f>+'[1]MOD 2019 MES A MES'!O17</f>
        <v>100</v>
      </c>
      <c r="P17" s="60" t="s">
        <v>12</v>
      </c>
      <c r="Q17" s="62">
        <f t="shared" si="6"/>
        <v>100</v>
      </c>
      <c r="R17" s="62">
        <f>SUM($D17:E17)</f>
        <v>200</v>
      </c>
      <c r="S17" s="62">
        <f>SUM($D17:F17)</f>
        <v>300</v>
      </c>
      <c r="T17" s="62">
        <f>SUM($D17:G17)</f>
        <v>400</v>
      </c>
      <c r="U17" s="62">
        <f>SUM($D17:H17)</f>
        <v>500</v>
      </c>
      <c r="V17" s="62">
        <f>SUM($D17:I17)</f>
        <v>600</v>
      </c>
      <c r="W17" s="62">
        <f>SUM($D17:J17)</f>
        <v>700</v>
      </c>
      <c r="X17" s="62">
        <f>SUM($D17:K17)</f>
        <v>800</v>
      </c>
      <c r="Y17" s="62">
        <f>SUM($D17:L17)</f>
        <v>900</v>
      </c>
      <c r="Z17" s="62">
        <f>SUM($D17:M17)</f>
        <v>1000</v>
      </c>
      <c r="AA17" s="62">
        <f>SUM($D17:N17)</f>
        <v>1100</v>
      </c>
      <c r="AB17" s="62">
        <f>SUM($D17:O17)</f>
        <v>1200</v>
      </c>
    </row>
    <row r="18" spans="1:28" s="61" customFormat="1" ht="12.75" x14ac:dyDescent="0.2">
      <c r="A18" s="60" t="s">
        <v>14</v>
      </c>
      <c r="B18" s="61" t="s">
        <v>154</v>
      </c>
      <c r="C18" s="47">
        <f t="shared" si="5"/>
        <v>104423</v>
      </c>
      <c r="D18" s="47">
        <v>0</v>
      </c>
      <c r="E18" s="47">
        <f>+'[1]MOD 2019 MES A MES'!E18</f>
        <v>34807</v>
      </c>
      <c r="F18" s="47">
        <f>+'[1]MOD 2019 MES A MES'!F18</f>
        <v>0</v>
      </c>
      <c r="G18" s="47">
        <f>+'[1]MOD 2019 MES A MES'!G18</f>
        <v>0</v>
      </c>
      <c r="H18" s="47">
        <f>+'[1]MOD 2019 MES A MES'!H18</f>
        <v>0</v>
      </c>
      <c r="I18" s="47">
        <f>+'[1]MOD 2019 MES A MES'!I18</f>
        <v>0</v>
      </c>
      <c r="J18" s="47">
        <f>+'[1]MOD 2019 MES A MES'!J18</f>
        <v>34808</v>
      </c>
      <c r="K18" s="47">
        <f>+'[1]MOD 2019 MES A MES'!K18</f>
        <v>0</v>
      </c>
      <c r="L18" s="47">
        <f>+'[1]MOD 2019 MES A MES'!L18</f>
        <v>0</v>
      </c>
      <c r="M18" s="47">
        <f>+'[1]MOD 2019 MES A MES'!M18</f>
        <v>0</v>
      </c>
      <c r="N18" s="47">
        <f>+'[1]MOD 2019 MES A MES'!N18</f>
        <v>34808</v>
      </c>
      <c r="O18" s="47">
        <f>+'[1]MOD 2019 MES A MES'!O18</f>
        <v>0</v>
      </c>
      <c r="P18" s="60" t="s">
        <v>14</v>
      </c>
      <c r="Q18" s="62">
        <f t="shared" si="6"/>
        <v>0</v>
      </c>
      <c r="R18" s="62">
        <f>SUM($D18:E18)</f>
        <v>34807</v>
      </c>
      <c r="S18" s="62">
        <f>SUM($D18:F18)</f>
        <v>34807</v>
      </c>
      <c r="T18" s="62">
        <f>SUM($D18:G18)</f>
        <v>34807</v>
      </c>
      <c r="U18" s="62">
        <f>SUM($D18:H18)</f>
        <v>34807</v>
      </c>
      <c r="V18" s="62">
        <f>SUM($D18:I18)</f>
        <v>34807</v>
      </c>
      <c r="W18" s="62">
        <f>SUM($D18:J18)</f>
        <v>69615</v>
      </c>
      <c r="X18" s="62">
        <f>SUM($D18:K18)</f>
        <v>69615</v>
      </c>
      <c r="Y18" s="62">
        <f>SUM($D18:L18)</f>
        <v>69615</v>
      </c>
      <c r="Z18" s="62">
        <f>SUM($D18:M18)</f>
        <v>69615</v>
      </c>
      <c r="AA18" s="62">
        <f>SUM($D18:N18)</f>
        <v>104423</v>
      </c>
      <c r="AB18" s="62">
        <f>SUM($D18:O18)</f>
        <v>104423</v>
      </c>
    </row>
    <row r="19" spans="1:28" s="57" customFormat="1" x14ac:dyDescent="0.25">
      <c r="A19" s="56" t="s">
        <v>155</v>
      </c>
      <c r="B19" s="57" t="s">
        <v>156</v>
      </c>
      <c r="C19" s="58">
        <f t="shared" ref="C19:O19" si="7">SUM(C20:C22)</f>
        <v>199035</v>
      </c>
      <c r="D19" s="58">
        <f t="shared" si="7"/>
        <v>15651</v>
      </c>
      <c r="E19" s="58">
        <f t="shared" si="7"/>
        <v>19391</v>
      </c>
      <c r="F19" s="58">
        <f t="shared" si="7"/>
        <v>15651</v>
      </c>
      <c r="G19" s="58">
        <f t="shared" si="7"/>
        <v>15651</v>
      </c>
      <c r="H19" s="58">
        <f t="shared" si="7"/>
        <v>15651</v>
      </c>
      <c r="I19" s="58">
        <f t="shared" si="7"/>
        <v>15651</v>
      </c>
      <c r="J19" s="58">
        <f t="shared" si="7"/>
        <v>19392</v>
      </c>
      <c r="K19" s="58">
        <f t="shared" si="7"/>
        <v>15651</v>
      </c>
      <c r="L19" s="58">
        <f t="shared" si="7"/>
        <v>15651</v>
      </c>
      <c r="M19" s="58">
        <f t="shared" si="7"/>
        <v>15651</v>
      </c>
      <c r="N19" s="58">
        <f t="shared" si="7"/>
        <v>19391</v>
      </c>
      <c r="O19" s="58">
        <f t="shared" si="7"/>
        <v>15653</v>
      </c>
      <c r="P19" s="56" t="s">
        <v>155</v>
      </c>
      <c r="Q19" s="63">
        <f t="shared" si="6"/>
        <v>15651</v>
      </c>
      <c r="R19" s="64">
        <f>SUM($D19:E19)</f>
        <v>35042</v>
      </c>
      <c r="S19" s="64">
        <f>SUM($D19:F19)</f>
        <v>50693</v>
      </c>
      <c r="T19" s="64">
        <f>SUM($D19:G19)</f>
        <v>66344</v>
      </c>
      <c r="U19" s="64">
        <f>SUM($D19:H19)</f>
        <v>81995</v>
      </c>
      <c r="V19" s="64">
        <f>SUM($D19:I19)</f>
        <v>97646</v>
      </c>
      <c r="W19" s="64">
        <f>SUM($D19:J19)</f>
        <v>117038</v>
      </c>
      <c r="X19" s="64">
        <f>SUM($D19:K19)</f>
        <v>132689</v>
      </c>
      <c r="Y19" s="64">
        <f>SUM($D19:L19)</f>
        <v>148340</v>
      </c>
      <c r="Z19" s="64">
        <f>SUM($D19:M19)</f>
        <v>163991</v>
      </c>
      <c r="AA19" s="64">
        <f>SUM($D19:N19)</f>
        <v>183382</v>
      </c>
      <c r="AB19" s="64">
        <f>SUM($D19:O19)</f>
        <v>199035</v>
      </c>
    </row>
    <row r="20" spans="1:28" s="61" customFormat="1" ht="12.75" x14ac:dyDescent="0.2">
      <c r="A20" s="60" t="s">
        <v>15</v>
      </c>
      <c r="B20" s="61" t="s">
        <v>105</v>
      </c>
      <c r="C20" s="47">
        <f>SUM(D20:O20)</f>
        <v>157417</v>
      </c>
      <c r="D20" s="47">
        <v>12183</v>
      </c>
      <c r="E20" s="47">
        <f>+'[1]MOD 2019 MES A MES'!E20</f>
        <v>15923</v>
      </c>
      <c r="F20" s="47">
        <f>+'[1]MOD 2019 MES A MES'!F20</f>
        <v>12183</v>
      </c>
      <c r="G20" s="47">
        <f>+'[1]MOD 2019 MES A MES'!G20</f>
        <v>12183</v>
      </c>
      <c r="H20" s="47">
        <f>+'[1]MOD 2019 MES A MES'!H20</f>
        <v>12183</v>
      </c>
      <c r="I20" s="47">
        <f>+'[1]MOD 2019 MES A MES'!I20</f>
        <v>12183</v>
      </c>
      <c r="J20" s="47">
        <f>+'[1]MOD 2019 MES A MES'!J20</f>
        <v>15924</v>
      </c>
      <c r="K20" s="47">
        <f>+'[1]MOD 2019 MES A MES'!K20</f>
        <v>12183</v>
      </c>
      <c r="L20" s="47">
        <f>+'[1]MOD 2019 MES A MES'!L20</f>
        <v>12183</v>
      </c>
      <c r="M20" s="47">
        <f>+'[1]MOD 2019 MES A MES'!M20</f>
        <v>12183</v>
      </c>
      <c r="N20" s="47">
        <f>+'[1]MOD 2019 MES A MES'!N20</f>
        <v>15923</v>
      </c>
      <c r="O20" s="47">
        <f>+'[1]MOD 2019 MES A MES'!O20</f>
        <v>12183</v>
      </c>
      <c r="P20" s="60" t="s">
        <v>15</v>
      </c>
      <c r="Q20" s="62">
        <f t="shared" si="6"/>
        <v>12183</v>
      </c>
      <c r="R20" s="62">
        <f>SUM($D20:E20)</f>
        <v>28106</v>
      </c>
      <c r="S20" s="62">
        <f>SUM($D20:F20)</f>
        <v>40289</v>
      </c>
      <c r="T20" s="62">
        <f>SUM($D20:G20)</f>
        <v>52472</v>
      </c>
      <c r="U20" s="62">
        <f>SUM($D20:H20)</f>
        <v>64655</v>
      </c>
      <c r="V20" s="62">
        <f>SUM($D20:I20)</f>
        <v>76838</v>
      </c>
      <c r="W20" s="62">
        <f>SUM($D20:J20)</f>
        <v>92762</v>
      </c>
      <c r="X20" s="62">
        <f>SUM($D20:K20)</f>
        <v>104945</v>
      </c>
      <c r="Y20" s="62">
        <f>SUM($D20:L20)</f>
        <v>117128</v>
      </c>
      <c r="Z20" s="62">
        <f>SUM($D20:M20)</f>
        <v>129311</v>
      </c>
      <c r="AA20" s="62">
        <f>SUM($D20:N20)</f>
        <v>145234</v>
      </c>
      <c r="AB20" s="62">
        <f>SUM($D20:O20)</f>
        <v>157417</v>
      </c>
    </row>
    <row r="21" spans="1:28" s="61" customFormat="1" ht="12.75" x14ac:dyDescent="0.2">
      <c r="A21" s="60" t="s">
        <v>16</v>
      </c>
      <c r="B21" s="61" t="s">
        <v>106</v>
      </c>
      <c r="C21" s="47">
        <f t="shared" ref="C21:C23" si="8">SUM(D21:O21)</f>
        <v>16557</v>
      </c>
      <c r="D21" s="47">
        <v>1380</v>
      </c>
      <c r="E21" s="47">
        <f>+'[1]MOD 2019 MES A MES'!E21</f>
        <v>1380</v>
      </c>
      <c r="F21" s="47">
        <f>+'[1]MOD 2019 MES A MES'!F21</f>
        <v>1380</v>
      </c>
      <c r="G21" s="47">
        <f>+'[1]MOD 2019 MES A MES'!G21</f>
        <v>1380</v>
      </c>
      <c r="H21" s="47">
        <f>+'[1]MOD 2019 MES A MES'!H21</f>
        <v>1380</v>
      </c>
      <c r="I21" s="47">
        <f>+'[1]MOD 2019 MES A MES'!I21</f>
        <v>1380</v>
      </c>
      <c r="J21" s="47">
        <f>+'[1]MOD 2019 MES A MES'!J21</f>
        <v>1380</v>
      </c>
      <c r="K21" s="47">
        <f>+'[1]MOD 2019 MES A MES'!K21</f>
        <v>1380</v>
      </c>
      <c r="L21" s="47">
        <f>+'[1]MOD 2019 MES A MES'!L21</f>
        <v>1380</v>
      </c>
      <c r="M21" s="47">
        <f>+'[1]MOD 2019 MES A MES'!M21</f>
        <v>1380</v>
      </c>
      <c r="N21" s="47">
        <f>+'[1]MOD 2019 MES A MES'!N21</f>
        <v>1380</v>
      </c>
      <c r="O21" s="47">
        <f>+'[1]MOD 2019 MES A MES'!O21</f>
        <v>1377</v>
      </c>
      <c r="P21" s="60" t="s">
        <v>16</v>
      </c>
      <c r="Q21" s="62">
        <f t="shared" si="6"/>
        <v>1380</v>
      </c>
      <c r="R21" s="62">
        <f>SUM($D21:E21)</f>
        <v>2760</v>
      </c>
      <c r="S21" s="62">
        <f>SUM($D21:F21)</f>
        <v>4140</v>
      </c>
      <c r="T21" s="62">
        <f>SUM($D21:G21)</f>
        <v>5520</v>
      </c>
      <c r="U21" s="62">
        <f>SUM($D21:H21)</f>
        <v>6900</v>
      </c>
      <c r="V21" s="62">
        <f>SUM($D21:I21)</f>
        <v>8280</v>
      </c>
      <c r="W21" s="62">
        <f>SUM($D21:J21)</f>
        <v>9660</v>
      </c>
      <c r="X21" s="62">
        <f>SUM($D21:K21)</f>
        <v>11040</v>
      </c>
      <c r="Y21" s="62">
        <f>SUM($D21:L21)</f>
        <v>12420</v>
      </c>
      <c r="Z21" s="62">
        <f>SUM($D21:M21)</f>
        <v>13800</v>
      </c>
      <c r="AA21" s="62">
        <f>SUM($D21:N21)</f>
        <v>15180</v>
      </c>
      <c r="AB21" s="62">
        <f>SUM($D21:O21)</f>
        <v>16557</v>
      </c>
    </row>
    <row r="22" spans="1:28" s="61" customFormat="1" ht="12.75" x14ac:dyDescent="0.2">
      <c r="A22" s="60" t="s">
        <v>17</v>
      </c>
      <c r="B22" s="61" t="s">
        <v>107</v>
      </c>
      <c r="C22" s="47">
        <f t="shared" si="8"/>
        <v>25061</v>
      </c>
      <c r="D22" s="47">
        <v>2088</v>
      </c>
      <c r="E22" s="47">
        <f>+'[1]MOD 2019 MES A MES'!E22</f>
        <v>2088</v>
      </c>
      <c r="F22" s="47">
        <f>+'[1]MOD 2019 MES A MES'!F22</f>
        <v>2088</v>
      </c>
      <c r="G22" s="47">
        <f>+'[1]MOD 2019 MES A MES'!G22</f>
        <v>2088</v>
      </c>
      <c r="H22" s="47">
        <f>+'[1]MOD 2019 MES A MES'!H22</f>
        <v>2088</v>
      </c>
      <c r="I22" s="47">
        <f>+'[1]MOD 2019 MES A MES'!I22</f>
        <v>2088</v>
      </c>
      <c r="J22" s="47">
        <f>+'[1]MOD 2019 MES A MES'!J22</f>
        <v>2088</v>
      </c>
      <c r="K22" s="47">
        <f>+'[1]MOD 2019 MES A MES'!K22</f>
        <v>2088</v>
      </c>
      <c r="L22" s="47">
        <f>+'[1]MOD 2019 MES A MES'!L22</f>
        <v>2088</v>
      </c>
      <c r="M22" s="47">
        <f>+'[1]MOD 2019 MES A MES'!M22</f>
        <v>2088</v>
      </c>
      <c r="N22" s="47">
        <f>+'[1]MOD 2019 MES A MES'!N22</f>
        <v>2088</v>
      </c>
      <c r="O22" s="47">
        <f>+'[1]MOD 2019 MES A MES'!O22</f>
        <v>2093</v>
      </c>
      <c r="P22" s="60" t="s">
        <v>17</v>
      </c>
      <c r="Q22" s="62">
        <f t="shared" si="6"/>
        <v>2088</v>
      </c>
      <c r="R22" s="62">
        <f>SUM($D22:E22)</f>
        <v>4176</v>
      </c>
      <c r="S22" s="62">
        <f>SUM($D22:F22)</f>
        <v>6264</v>
      </c>
      <c r="T22" s="62">
        <f>SUM($D22:G22)</f>
        <v>8352</v>
      </c>
      <c r="U22" s="62">
        <f>SUM($D22:H22)</f>
        <v>10440</v>
      </c>
      <c r="V22" s="62">
        <f>SUM($D22:I22)</f>
        <v>12528</v>
      </c>
      <c r="W22" s="62">
        <f>SUM($D22:J22)</f>
        <v>14616</v>
      </c>
      <c r="X22" s="62">
        <f>SUM($D22:K22)</f>
        <v>16704</v>
      </c>
      <c r="Y22" s="62">
        <f>SUM($D22:L22)</f>
        <v>18792</v>
      </c>
      <c r="Z22" s="62">
        <f>SUM($D22:M22)</f>
        <v>20880</v>
      </c>
      <c r="AA22" s="62">
        <f>SUM($D22:N22)</f>
        <v>22968</v>
      </c>
      <c r="AB22" s="62">
        <f>SUM($D22:O22)</f>
        <v>25061</v>
      </c>
    </row>
    <row r="23" spans="1:28" s="61" customFormat="1" ht="12.75" x14ac:dyDescent="0.2">
      <c r="A23" s="60" t="s">
        <v>18</v>
      </c>
      <c r="B23" s="61" t="s">
        <v>157</v>
      </c>
      <c r="C23" s="47">
        <f t="shared" si="8"/>
        <v>99450</v>
      </c>
      <c r="D23" s="47"/>
      <c r="E23" s="47">
        <f>+'[1]MOD 2019 MES A MES'!E23</f>
        <v>0</v>
      </c>
      <c r="F23" s="47">
        <f>+'[1]MOD 2019 MES A MES'!F23</f>
        <v>0</v>
      </c>
      <c r="G23" s="47">
        <f>+'[1]MOD 2019 MES A MES'!G23</f>
        <v>0</v>
      </c>
      <c r="H23" s="47">
        <f>+'[1]MOD 2019 MES A MES'!H23</f>
        <v>0</v>
      </c>
      <c r="I23" s="47">
        <f>+'[1]MOD 2019 MES A MES'!I23</f>
        <v>0</v>
      </c>
      <c r="J23" s="47">
        <f>+'[1]MOD 2019 MES A MES'!J23</f>
        <v>0</v>
      </c>
      <c r="K23" s="47">
        <f>+'[1]MOD 2019 MES A MES'!K23</f>
        <v>0</v>
      </c>
      <c r="L23" s="47">
        <f>+'[1]MOD 2019 MES A MES'!L23</f>
        <v>0</v>
      </c>
      <c r="M23" s="47">
        <f>+'[1]MOD 2019 MES A MES'!M23</f>
        <v>0</v>
      </c>
      <c r="N23" s="47">
        <f>+'[1]MOD 2019 MES A MES'!N23</f>
        <v>0</v>
      </c>
      <c r="O23" s="47">
        <f>+'[1]MOD 2019 MES A MES'!O23</f>
        <v>99450</v>
      </c>
      <c r="P23" s="60" t="s">
        <v>18</v>
      </c>
      <c r="Q23" s="62">
        <f t="shared" si="6"/>
        <v>0</v>
      </c>
      <c r="R23" s="62">
        <f>SUM($D23:E23)</f>
        <v>0</v>
      </c>
      <c r="S23" s="62">
        <f>SUM($D23:F23)</f>
        <v>0</v>
      </c>
      <c r="T23" s="62">
        <f>SUM($D23:G23)</f>
        <v>0</v>
      </c>
      <c r="U23" s="62">
        <f>SUM($D23:H23)</f>
        <v>0</v>
      </c>
      <c r="V23" s="62">
        <f>SUM($D23:I23)</f>
        <v>0</v>
      </c>
      <c r="W23" s="62">
        <f>SUM($D23:J23)</f>
        <v>0</v>
      </c>
      <c r="X23" s="62">
        <f>SUM($D23:K23)</f>
        <v>0</v>
      </c>
      <c r="Y23" s="62">
        <f>SUM($D23:L23)</f>
        <v>0</v>
      </c>
      <c r="Z23" s="62">
        <f>SUM($D23:M23)</f>
        <v>0</v>
      </c>
      <c r="AA23" s="62">
        <f>SUM($D23:N23)</f>
        <v>0</v>
      </c>
      <c r="AB23" s="62">
        <f>SUM($D23:O23)</f>
        <v>99450</v>
      </c>
    </row>
    <row r="24" spans="1:28" s="57" customFormat="1" x14ac:dyDescent="0.25">
      <c r="A24" s="56" t="s">
        <v>158</v>
      </c>
      <c r="B24" s="57" t="s">
        <v>159</v>
      </c>
      <c r="C24" s="58">
        <f>SUM(C25:C29)</f>
        <v>77650</v>
      </c>
      <c r="D24" s="58">
        <f>SUM(D25:D29)</f>
        <v>0</v>
      </c>
      <c r="E24" s="58">
        <f t="shared" ref="E24:O24" si="9">SUM(E25:E29)</f>
        <v>42650</v>
      </c>
      <c r="F24" s="58">
        <f t="shared" si="9"/>
        <v>0</v>
      </c>
      <c r="G24" s="58">
        <f t="shared" si="9"/>
        <v>0</v>
      </c>
      <c r="H24" s="58">
        <f t="shared" si="9"/>
        <v>0</v>
      </c>
      <c r="I24" s="58">
        <f t="shared" si="9"/>
        <v>0</v>
      </c>
      <c r="J24" s="58">
        <f t="shared" si="9"/>
        <v>0</v>
      </c>
      <c r="K24" s="58">
        <f t="shared" si="9"/>
        <v>0</v>
      </c>
      <c r="L24" s="58">
        <f t="shared" si="9"/>
        <v>0</v>
      </c>
      <c r="M24" s="58">
        <f t="shared" si="9"/>
        <v>0</v>
      </c>
      <c r="N24" s="58">
        <f t="shared" si="9"/>
        <v>0</v>
      </c>
      <c r="O24" s="58">
        <f t="shared" si="9"/>
        <v>35000</v>
      </c>
      <c r="P24" s="56" t="s">
        <v>158</v>
      </c>
      <c r="Q24" s="63">
        <f t="shared" si="6"/>
        <v>0</v>
      </c>
      <c r="R24" s="64">
        <f>SUM($D24:E24)</f>
        <v>42650</v>
      </c>
      <c r="S24" s="64">
        <f>SUM($D24:F24)</f>
        <v>42650</v>
      </c>
      <c r="T24" s="64">
        <f>SUM($D24:G24)</f>
        <v>42650</v>
      </c>
      <c r="U24" s="64">
        <f>SUM($D24:H24)</f>
        <v>42650</v>
      </c>
      <c r="V24" s="64">
        <f>SUM($D24:I24)</f>
        <v>42650</v>
      </c>
      <c r="W24" s="64">
        <f>SUM($D24:J24)</f>
        <v>42650</v>
      </c>
      <c r="X24" s="64">
        <f>SUM($D24:K24)</f>
        <v>42650</v>
      </c>
      <c r="Y24" s="64">
        <f>SUM($D24:L24)</f>
        <v>42650</v>
      </c>
      <c r="Z24" s="64">
        <f>SUM($D24:M24)</f>
        <v>42650</v>
      </c>
      <c r="AA24" s="64">
        <f>SUM($D24:N24)</f>
        <v>42650</v>
      </c>
      <c r="AB24" s="64">
        <f>SUM($D24:O24)</f>
        <v>77650</v>
      </c>
    </row>
    <row r="25" spans="1:28" s="61" customFormat="1" ht="12.75" x14ac:dyDescent="0.2">
      <c r="A25" s="60" t="s">
        <v>19</v>
      </c>
      <c r="B25" s="61" t="s">
        <v>20</v>
      </c>
      <c r="C25" s="47">
        <f>SUM(D25:O25)</f>
        <v>75300</v>
      </c>
      <c r="D25" s="47"/>
      <c r="E25" s="47">
        <f>+'[1]MOD 2019 MES A MES'!E25</f>
        <v>40300</v>
      </c>
      <c r="F25" s="47">
        <f>+'[1]MOD 2019 MES A MES'!F25</f>
        <v>0</v>
      </c>
      <c r="G25" s="47">
        <f>+'[1]MOD 2019 MES A MES'!G25</f>
        <v>0</v>
      </c>
      <c r="H25" s="47">
        <f>+'[1]MOD 2019 MES A MES'!H25</f>
        <v>0</v>
      </c>
      <c r="I25" s="47">
        <f>+'[1]MOD 2019 MES A MES'!I25</f>
        <v>0</v>
      </c>
      <c r="J25" s="47">
        <f>+'[1]MOD 2019 MES A MES'!J25</f>
        <v>0</v>
      </c>
      <c r="K25" s="47">
        <f>+'[1]MOD 2019 MES A MES'!K25</f>
        <v>0</v>
      </c>
      <c r="L25" s="47">
        <f>+'[1]MOD 2019 MES A MES'!L25</f>
        <v>0</v>
      </c>
      <c r="M25" s="47">
        <f>+'[1]MOD 2019 MES A MES'!M25</f>
        <v>0</v>
      </c>
      <c r="N25" s="47">
        <f>+'[1]MOD 2019 MES A MES'!N25</f>
        <v>0</v>
      </c>
      <c r="O25" s="47">
        <f>+'[1]MOD 2019 MES A MES'!O25</f>
        <v>35000</v>
      </c>
      <c r="P25" s="60" t="s">
        <v>19</v>
      </c>
      <c r="Q25" s="62">
        <f t="shared" si="6"/>
        <v>0</v>
      </c>
      <c r="R25" s="63">
        <f>SUM($D25:E25)</f>
        <v>40300</v>
      </c>
      <c r="S25" s="62">
        <f>SUM($D25:F25)</f>
        <v>40300</v>
      </c>
      <c r="T25" s="62">
        <f>SUM($D25:G25)</f>
        <v>40300</v>
      </c>
      <c r="U25" s="62">
        <f>SUM($D25:H25)</f>
        <v>40300</v>
      </c>
      <c r="V25" s="62">
        <f>SUM($D25:I25)</f>
        <v>40300</v>
      </c>
      <c r="W25" s="62">
        <f>SUM($D25:J25)</f>
        <v>40300</v>
      </c>
      <c r="X25" s="62">
        <f>SUM($D25:K25)</f>
        <v>40300</v>
      </c>
      <c r="Y25" s="62">
        <f>SUM($D25:L25)</f>
        <v>40300</v>
      </c>
      <c r="Z25" s="62">
        <f>SUM($D25:M25)</f>
        <v>40300</v>
      </c>
      <c r="AA25" s="62">
        <f>SUM($D25:N25)</f>
        <v>40300</v>
      </c>
      <c r="AB25" s="62">
        <f>SUM($D25:O25)</f>
        <v>75300</v>
      </c>
    </row>
    <row r="26" spans="1:28" s="61" customFormat="1" ht="12.75" x14ac:dyDescent="0.2">
      <c r="A26" s="60" t="s">
        <v>21</v>
      </c>
      <c r="B26" s="61" t="s">
        <v>11</v>
      </c>
      <c r="C26" s="47">
        <f t="shared" ref="C26:C29" si="10">SUM(D26:O26)</f>
        <v>0</v>
      </c>
      <c r="D26" s="47"/>
      <c r="E26" s="47">
        <f>+'[1]MOD 2019 MES A MES'!E26</f>
        <v>0</v>
      </c>
      <c r="F26" s="47">
        <f>+'[1]MOD 2019 MES A MES'!F26</f>
        <v>0</v>
      </c>
      <c r="G26" s="47">
        <f>+'[1]MOD 2019 MES A MES'!G26</f>
        <v>0</v>
      </c>
      <c r="H26" s="47">
        <f>+'[1]MOD 2019 MES A MES'!H26</f>
        <v>0</v>
      </c>
      <c r="I26" s="47">
        <f>+'[1]MOD 2019 MES A MES'!I26</f>
        <v>0</v>
      </c>
      <c r="J26" s="47">
        <f>+'[1]MOD 2019 MES A MES'!J26</f>
        <v>0</v>
      </c>
      <c r="K26" s="47">
        <f>+'[1]MOD 2019 MES A MES'!K26</f>
        <v>0</v>
      </c>
      <c r="L26" s="47">
        <f>+'[1]MOD 2019 MES A MES'!L26</f>
        <v>0</v>
      </c>
      <c r="M26" s="47">
        <f>+'[1]MOD 2019 MES A MES'!M26</f>
        <v>0</v>
      </c>
      <c r="N26" s="47">
        <f>+'[1]MOD 2019 MES A MES'!N26</f>
        <v>0</v>
      </c>
      <c r="O26" s="47">
        <f>+'[1]MOD 2019 MES A MES'!O26</f>
        <v>0</v>
      </c>
      <c r="P26" s="60" t="s">
        <v>21</v>
      </c>
      <c r="Q26" s="62">
        <f t="shared" si="6"/>
        <v>0</v>
      </c>
      <c r="R26" s="63">
        <f>SUM($D26:E26)</f>
        <v>0</v>
      </c>
      <c r="S26" s="62">
        <f>SUM($D26:F26)</f>
        <v>0</v>
      </c>
      <c r="T26" s="62">
        <f>SUM($D26:G26)</f>
        <v>0</v>
      </c>
      <c r="U26" s="62">
        <f>SUM($D26:H26)</f>
        <v>0</v>
      </c>
      <c r="V26" s="62">
        <f>SUM($D26:I26)</f>
        <v>0</v>
      </c>
      <c r="W26" s="62">
        <f>SUM($D26:J26)</f>
        <v>0</v>
      </c>
      <c r="X26" s="62">
        <f>SUM($D26:K26)</f>
        <v>0</v>
      </c>
      <c r="Y26" s="62">
        <f>SUM($D26:L26)</f>
        <v>0</v>
      </c>
      <c r="Z26" s="62">
        <f>SUM($D26:M26)</f>
        <v>0</v>
      </c>
      <c r="AA26" s="62">
        <f>SUM($D26:N26)</f>
        <v>0</v>
      </c>
      <c r="AB26" s="62">
        <f>SUM($D26:O26)</f>
        <v>0</v>
      </c>
    </row>
    <row r="27" spans="1:28" s="61" customFormat="1" ht="12.75" x14ac:dyDescent="0.2">
      <c r="A27" s="60" t="s">
        <v>22</v>
      </c>
      <c r="B27" s="61" t="s">
        <v>23</v>
      </c>
      <c r="C27" s="47">
        <f t="shared" si="10"/>
        <v>250</v>
      </c>
      <c r="D27" s="47"/>
      <c r="E27" s="47">
        <f>+'[1]MOD 2019 MES A MES'!E27</f>
        <v>250</v>
      </c>
      <c r="F27" s="47">
        <f>+'[1]MOD 2019 MES A MES'!F27</f>
        <v>0</v>
      </c>
      <c r="G27" s="47">
        <f>+'[1]MOD 2019 MES A MES'!G27</f>
        <v>0</v>
      </c>
      <c r="H27" s="47">
        <f>+'[1]MOD 2019 MES A MES'!H27</f>
        <v>0</v>
      </c>
      <c r="I27" s="47">
        <f>+'[1]MOD 2019 MES A MES'!I27</f>
        <v>0</v>
      </c>
      <c r="J27" s="47">
        <f>+'[1]MOD 2019 MES A MES'!J27</f>
        <v>0</v>
      </c>
      <c r="K27" s="47">
        <f>+'[1]MOD 2019 MES A MES'!K27</f>
        <v>0</v>
      </c>
      <c r="L27" s="47">
        <f>+'[1]MOD 2019 MES A MES'!L27</f>
        <v>0</v>
      </c>
      <c r="M27" s="47">
        <f>+'[1]MOD 2019 MES A MES'!M27</f>
        <v>0</v>
      </c>
      <c r="N27" s="47">
        <f>+'[1]MOD 2019 MES A MES'!N27</f>
        <v>0</v>
      </c>
      <c r="O27" s="47">
        <f>+'[1]MOD 2019 MES A MES'!O27</f>
        <v>0</v>
      </c>
      <c r="P27" s="60" t="s">
        <v>22</v>
      </c>
      <c r="Q27" s="62">
        <f t="shared" si="6"/>
        <v>0</v>
      </c>
      <c r="R27" s="63">
        <f>SUM($D27:E27)</f>
        <v>250</v>
      </c>
      <c r="S27" s="62">
        <f>SUM($D27:F27)</f>
        <v>250</v>
      </c>
      <c r="T27" s="62">
        <f>SUM($D27:G27)</f>
        <v>250</v>
      </c>
      <c r="U27" s="62">
        <f>SUM($D27:H27)</f>
        <v>250</v>
      </c>
      <c r="V27" s="62">
        <f>SUM($D27:I27)</f>
        <v>250</v>
      </c>
      <c r="W27" s="62">
        <f>SUM($D27:J27)</f>
        <v>250</v>
      </c>
      <c r="X27" s="62">
        <f>SUM($D27:K27)</f>
        <v>250</v>
      </c>
      <c r="Y27" s="62">
        <f>SUM($D27:L27)</f>
        <v>250</v>
      </c>
      <c r="Z27" s="62">
        <f>SUM($D27:M27)</f>
        <v>250</v>
      </c>
      <c r="AA27" s="62">
        <f>SUM($D27:N27)</f>
        <v>250</v>
      </c>
      <c r="AB27" s="62">
        <f>SUM($D27:O27)</f>
        <v>250</v>
      </c>
    </row>
    <row r="28" spans="1:28" s="61" customFormat="1" ht="12.75" x14ac:dyDescent="0.2">
      <c r="A28" s="60" t="s">
        <v>24</v>
      </c>
      <c r="B28" s="61" t="s">
        <v>157</v>
      </c>
      <c r="C28" s="47">
        <f t="shared" si="10"/>
        <v>0</v>
      </c>
      <c r="D28" s="47"/>
      <c r="E28" s="47">
        <f>+'[1]MOD 2019 MES A MES'!E28</f>
        <v>0</v>
      </c>
      <c r="F28" s="47">
        <f>+'[1]MOD 2019 MES A MES'!F28</f>
        <v>0</v>
      </c>
      <c r="G28" s="47">
        <f>+'[1]MOD 2019 MES A MES'!G28</f>
        <v>0</v>
      </c>
      <c r="H28" s="47">
        <f>+'[1]MOD 2019 MES A MES'!H28</f>
        <v>0</v>
      </c>
      <c r="I28" s="47">
        <f>+'[1]MOD 2019 MES A MES'!I28</f>
        <v>0</v>
      </c>
      <c r="J28" s="47">
        <f>+'[1]MOD 2019 MES A MES'!J28</f>
        <v>0</v>
      </c>
      <c r="K28" s="47">
        <f>+'[1]MOD 2019 MES A MES'!K28</f>
        <v>0</v>
      </c>
      <c r="L28" s="47">
        <f>+'[1]MOD 2019 MES A MES'!L28</f>
        <v>0</v>
      </c>
      <c r="M28" s="47">
        <f>+'[1]MOD 2019 MES A MES'!M28</f>
        <v>0</v>
      </c>
      <c r="N28" s="47">
        <f>+'[1]MOD 2019 MES A MES'!N28</f>
        <v>0</v>
      </c>
      <c r="O28" s="47">
        <f>+'[1]MOD 2019 MES A MES'!O28</f>
        <v>0</v>
      </c>
      <c r="P28" s="60" t="s">
        <v>24</v>
      </c>
      <c r="Q28" s="62">
        <f t="shared" si="6"/>
        <v>0</v>
      </c>
      <c r="R28" s="63">
        <f>SUM($D28:E28)</f>
        <v>0</v>
      </c>
      <c r="S28" s="62">
        <f>SUM($D28:F28)</f>
        <v>0</v>
      </c>
      <c r="T28" s="62">
        <f>SUM($D28:G28)</f>
        <v>0</v>
      </c>
      <c r="U28" s="62">
        <f>SUM($D28:H28)</f>
        <v>0</v>
      </c>
      <c r="V28" s="62">
        <f>SUM($D28:I28)</f>
        <v>0</v>
      </c>
      <c r="W28" s="62">
        <f>SUM($D28:J28)</f>
        <v>0</v>
      </c>
      <c r="X28" s="62">
        <f>SUM($D28:K28)</f>
        <v>0</v>
      </c>
      <c r="Y28" s="62">
        <f>SUM($D28:L28)</f>
        <v>0</v>
      </c>
      <c r="Z28" s="62">
        <f>SUM($D28:M28)</f>
        <v>0</v>
      </c>
      <c r="AA28" s="62">
        <f>SUM($D28:N28)</f>
        <v>0</v>
      </c>
      <c r="AB28" s="62">
        <f>SUM($D28:O28)</f>
        <v>0</v>
      </c>
    </row>
    <row r="29" spans="1:28" s="61" customFormat="1" ht="12.75" x14ac:dyDescent="0.2">
      <c r="A29" s="60" t="s">
        <v>25</v>
      </c>
      <c r="B29" s="61" t="s">
        <v>26</v>
      </c>
      <c r="C29" s="47">
        <f t="shared" si="10"/>
        <v>2100</v>
      </c>
      <c r="D29" s="47"/>
      <c r="E29" s="47">
        <f>+'[1]MOD 2019 MES A MES'!E29</f>
        <v>2100</v>
      </c>
      <c r="F29" s="47">
        <f>+'[1]MOD 2019 MES A MES'!F29</f>
        <v>0</v>
      </c>
      <c r="G29" s="47">
        <f>+'[1]MOD 2019 MES A MES'!G29</f>
        <v>0</v>
      </c>
      <c r="H29" s="47">
        <f>+'[1]MOD 2019 MES A MES'!H29</f>
        <v>0</v>
      </c>
      <c r="I29" s="47">
        <f>+'[1]MOD 2019 MES A MES'!I29</f>
        <v>0</v>
      </c>
      <c r="J29" s="47">
        <f>+'[1]MOD 2019 MES A MES'!J29</f>
        <v>0</v>
      </c>
      <c r="K29" s="47">
        <f>+'[1]MOD 2019 MES A MES'!K29</f>
        <v>0</v>
      </c>
      <c r="L29" s="47">
        <f>+'[1]MOD 2019 MES A MES'!L29</f>
        <v>0</v>
      </c>
      <c r="M29" s="47">
        <f>+'[1]MOD 2019 MES A MES'!M29</f>
        <v>0</v>
      </c>
      <c r="N29" s="47">
        <f>+'[1]MOD 2019 MES A MES'!N29</f>
        <v>0</v>
      </c>
      <c r="O29" s="47">
        <f>+'[1]MOD 2019 MES A MES'!O29</f>
        <v>0</v>
      </c>
      <c r="P29" s="60" t="s">
        <v>25</v>
      </c>
      <c r="Q29" s="62">
        <f t="shared" si="6"/>
        <v>0</v>
      </c>
      <c r="R29" s="63">
        <f>SUM($D29:E29)</f>
        <v>2100</v>
      </c>
      <c r="S29" s="62">
        <f>SUM($D29:F29)</f>
        <v>2100</v>
      </c>
      <c r="T29" s="62">
        <f>SUM($D29:G29)</f>
        <v>2100</v>
      </c>
      <c r="U29" s="62">
        <f>SUM($D29:H29)</f>
        <v>2100</v>
      </c>
      <c r="V29" s="62">
        <f>SUM($D29:I29)</f>
        <v>2100</v>
      </c>
      <c r="W29" s="62">
        <f>SUM($D29:J29)</f>
        <v>2100</v>
      </c>
      <c r="X29" s="62">
        <f>SUM($D29:K29)</f>
        <v>2100</v>
      </c>
      <c r="Y29" s="62">
        <f>SUM($D29:L29)</f>
        <v>2100</v>
      </c>
      <c r="Z29" s="62">
        <f>SUM($D29:M29)</f>
        <v>2100</v>
      </c>
      <c r="AA29" s="62">
        <f>SUM($D29:N29)</f>
        <v>2100</v>
      </c>
      <c r="AB29" s="62">
        <f>SUM($D29:O29)</f>
        <v>2100</v>
      </c>
    </row>
    <row r="30" spans="1:28" s="57" customFormat="1" x14ac:dyDescent="0.25">
      <c r="A30" s="56" t="s">
        <v>97</v>
      </c>
      <c r="B30" s="57" t="s">
        <v>27</v>
      </c>
      <c r="C30" s="58">
        <f t="shared" ref="C30:O30" si="11">+C31+C33+C38+C41+C45+C48+C54+C57+C61</f>
        <v>777442</v>
      </c>
      <c r="D30" s="58">
        <f t="shared" si="11"/>
        <v>71051</v>
      </c>
      <c r="E30" s="58">
        <f t="shared" si="11"/>
        <v>-40151</v>
      </c>
      <c r="F30" s="58">
        <f t="shared" si="11"/>
        <v>60899</v>
      </c>
      <c r="G30" s="58">
        <f t="shared" si="11"/>
        <v>67123</v>
      </c>
      <c r="H30" s="58">
        <f t="shared" si="11"/>
        <v>77121</v>
      </c>
      <c r="I30" s="58">
        <f t="shared" si="11"/>
        <v>77271</v>
      </c>
      <c r="J30" s="58">
        <f t="shared" si="11"/>
        <v>77271</v>
      </c>
      <c r="K30" s="58">
        <f t="shared" si="11"/>
        <v>77271</v>
      </c>
      <c r="L30" s="58">
        <f t="shared" si="11"/>
        <v>77271</v>
      </c>
      <c r="M30" s="58">
        <f t="shared" si="11"/>
        <v>77271</v>
      </c>
      <c r="N30" s="58">
        <f t="shared" si="11"/>
        <v>77271</v>
      </c>
      <c r="O30" s="58">
        <f t="shared" si="11"/>
        <v>77773</v>
      </c>
      <c r="P30" s="56" t="s">
        <v>97</v>
      </c>
      <c r="Q30" s="63">
        <f t="shared" si="6"/>
        <v>71051</v>
      </c>
      <c r="R30" s="64">
        <f>SUM($D30:E30)</f>
        <v>30900</v>
      </c>
      <c r="S30" s="64">
        <f>SUM($D30:F30)</f>
        <v>91799</v>
      </c>
      <c r="T30" s="64">
        <f>SUM($D30:G30)</f>
        <v>158922</v>
      </c>
      <c r="U30" s="64">
        <f>SUM($D30:H30)</f>
        <v>236043</v>
      </c>
      <c r="V30" s="64">
        <f>SUM($D30:I30)</f>
        <v>313314</v>
      </c>
      <c r="W30" s="64">
        <f>SUM($D30:J30)</f>
        <v>390585</v>
      </c>
      <c r="X30" s="64">
        <f>SUM($D30:K30)</f>
        <v>467856</v>
      </c>
      <c r="Y30" s="64">
        <f>SUM($D30:L30)</f>
        <v>545127</v>
      </c>
      <c r="Z30" s="64">
        <f>SUM($D30:M30)</f>
        <v>622398</v>
      </c>
      <c r="AA30" s="64">
        <f>SUM($D30:N30)</f>
        <v>699669</v>
      </c>
      <c r="AB30" s="64">
        <f>SUM($D30:O30)</f>
        <v>777442</v>
      </c>
    </row>
    <row r="31" spans="1:28" s="57" customFormat="1" x14ac:dyDescent="0.25">
      <c r="A31" s="56" t="s">
        <v>160</v>
      </c>
      <c r="B31" s="57" t="s">
        <v>161</v>
      </c>
      <c r="C31" s="58">
        <f>+C32</f>
        <v>1200</v>
      </c>
      <c r="D31" s="58">
        <f t="shared" ref="D31:O31" si="12">+D32</f>
        <v>100</v>
      </c>
      <c r="E31" s="58">
        <f t="shared" si="12"/>
        <v>100</v>
      </c>
      <c r="F31" s="58">
        <f t="shared" si="12"/>
        <v>100</v>
      </c>
      <c r="G31" s="58">
        <f t="shared" si="12"/>
        <v>100</v>
      </c>
      <c r="H31" s="58">
        <f t="shared" si="12"/>
        <v>100</v>
      </c>
      <c r="I31" s="58">
        <f t="shared" si="12"/>
        <v>100</v>
      </c>
      <c r="J31" s="58">
        <f t="shared" si="12"/>
        <v>100</v>
      </c>
      <c r="K31" s="58">
        <f t="shared" si="12"/>
        <v>100</v>
      </c>
      <c r="L31" s="58">
        <f t="shared" si="12"/>
        <v>100</v>
      </c>
      <c r="M31" s="58">
        <f t="shared" si="12"/>
        <v>100</v>
      </c>
      <c r="N31" s="58">
        <f t="shared" si="12"/>
        <v>100</v>
      </c>
      <c r="O31" s="58">
        <f t="shared" si="12"/>
        <v>100</v>
      </c>
      <c r="P31" s="56" t="s">
        <v>160</v>
      </c>
      <c r="Q31" s="63">
        <f t="shared" si="6"/>
        <v>100</v>
      </c>
      <c r="R31" s="64">
        <f>SUM($D31:E31)</f>
        <v>200</v>
      </c>
      <c r="S31" s="64">
        <f>SUM($D31:F31)</f>
        <v>300</v>
      </c>
      <c r="T31" s="64">
        <f>SUM($D31:G31)</f>
        <v>400</v>
      </c>
      <c r="U31" s="64">
        <f>SUM($D31:H31)</f>
        <v>500</v>
      </c>
      <c r="V31" s="64">
        <f>SUM($D31:I31)</f>
        <v>600</v>
      </c>
      <c r="W31" s="64">
        <f>SUM($D31:J31)</f>
        <v>700</v>
      </c>
      <c r="X31" s="64">
        <f>SUM($D31:K31)</f>
        <v>800</v>
      </c>
      <c r="Y31" s="64">
        <f>SUM($D31:L31)</f>
        <v>900</v>
      </c>
      <c r="Z31" s="64">
        <f>SUM($D31:M31)</f>
        <v>1000</v>
      </c>
      <c r="AA31" s="64">
        <f>SUM($D31:N31)</f>
        <v>1100</v>
      </c>
      <c r="AB31" s="64">
        <f>SUM($D31:O31)</f>
        <v>1200</v>
      </c>
    </row>
    <row r="32" spans="1:28" s="61" customFormat="1" ht="12.75" x14ac:dyDescent="0.2">
      <c r="A32" s="60" t="s">
        <v>28</v>
      </c>
      <c r="B32" s="61" t="s">
        <v>29</v>
      </c>
      <c r="C32" s="47">
        <f>SUM(D32:O32)</f>
        <v>1200</v>
      </c>
      <c r="D32" s="47">
        <v>100</v>
      </c>
      <c r="E32" s="47">
        <f>+'[1]MOD 2019 MES A MES'!$E32</f>
        <v>100</v>
      </c>
      <c r="F32" s="47">
        <f>+'[1]MOD 2019 MES A MES'!$E32</f>
        <v>100</v>
      </c>
      <c r="G32" s="47">
        <f>+'[1]MOD 2019 MES A MES'!$E32</f>
        <v>100</v>
      </c>
      <c r="H32" s="47">
        <f>+'[1]MOD 2019 MES A MES'!$E32</f>
        <v>100</v>
      </c>
      <c r="I32" s="47">
        <f>+'[1]MOD 2019 MES A MES'!$E32</f>
        <v>100</v>
      </c>
      <c r="J32" s="47">
        <f>+'[1]MOD 2019 MES A MES'!$E32</f>
        <v>100</v>
      </c>
      <c r="K32" s="47">
        <f>+'[1]MOD 2019 MES A MES'!$E32</f>
        <v>100</v>
      </c>
      <c r="L32" s="47">
        <f>+'[1]MOD 2019 MES A MES'!$E32</f>
        <v>100</v>
      </c>
      <c r="M32" s="47">
        <f>+'[1]MOD 2019 MES A MES'!$E32</f>
        <v>100</v>
      </c>
      <c r="N32" s="47">
        <f>+'[1]MOD 2019 MES A MES'!$E32</f>
        <v>100</v>
      </c>
      <c r="O32" s="47">
        <f>+'[1]MOD 2019 MES A MES'!$E32</f>
        <v>100</v>
      </c>
      <c r="P32" s="60" t="s">
        <v>28</v>
      </c>
      <c r="Q32" s="62">
        <f t="shared" si="6"/>
        <v>100</v>
      </c>
      <c r="R32" s="62">
        <f>SUM($D32:E32)</f>
        <v>200</v>
      </c>
      <c r="S32" s="62">
        <f>SUM($D32:F32)</f>
        <v>300</v>
      </c>
      <c r="T32" s="62">
        <f>SUM($D32:G32)</f>
        <v>400</v>
      </c>
      <c r="U32" s="62">
        <f>SUM($D32:H32)</f>
        <v>500</v>
      </c>
      <c r="V32" s="62">
        <f>SUM($D32:I32)</f>
        <v>600</v>
      </c>
      <c r="W32" s="62">
        <f>SUM($D32:J32)</f>
        <v>700</v>
      </c>
      <c r="X32" s="62">
        <f>SUM($D32:K32)</f>
        <v>800</v>
      </c>
      <c r="Y32" s="62">
        <f>SUM($D32:L32)</f>
        <v>900</v>
      </c>
      <c r="Z32" s="62">
        <f>SUM($D32:M32)</f>
        <v>1000</v>
      </c>
      <c r="AA32" s="62">
        <f>SUM($D32:N32)</f>
        <v>1100</v>
      </c>
      <c r="AB32" s="62">
        <f>SUM($D32:O32)</f>
        <v>1200</v>
      </c>
    </row>
    <row r="33" spans="1:28" s="57" customFormat="1" x14ac:dyDescent="0.25">
      <c r="A33" s="56" t="s">
        <v>162</v>
      </c>
      <c r="B33" s="57" t="s">
        <v>163</v>
      </c>
      <c r="C33" s="58">
        <f>SUM(C34:C37)</f>
        <v>13100</v>
      </c>
      <c r="D33" s="58">
        <f>SUM(D34:D37)</f>
        <v>1050</v>
      </c>
      <c r="E33" s="58">
        <f t="shared" ref="E33:O33" si="13">SUM(E34:E37)</f>
        <v>1050</v>
      </c>
      <c r="F33" s="58">
        <f t="shared" si="13"/>
        <v>1050</v>
      </c>
      <c r="G33" s="58">
        <f t="shared" si="13"/>
        <v>1050</v>
      </c>
      <c r="H33" s="58">
        <f t="shared" si="13"/>
        <v>1050</v>
      </c>
      <c r="I33" s="58">
        <f t="shared" si="13"/>
        <v>1050</v>
      </c>
      <c r="J33" s="58">
        <f t="shared" si="13"/>
        <v>1050</v>
      </c>
      <c r="K33" s="58">
        <f t="shared" si="13"/>
        <v>1050</v>
      </c>
      <c r="L33" s="58">
        <f t="shared" si="13"/>
        <v>1050</v>
      </c>
      <c r="M33" s="58">
        <f t="shared" si="13"/>
        <v>1050</v>
      </c>
      <c r="N33" s="58">
        <f t="shared" si="13"/>
        <v>1050</v>
      </c>
      <c r="O33" s="58">
        <f t="shared" si="13"/>
        <v>1550</v>
      </c>
      <c r="P33" s="56" t="s">
        <v>162</v>
      </c>
      <c r="Q33" s="63">
        <f t="shared" si="6"/>
        <v>1050</v>
      </c>
      <c r="R33" s="64">
        <f>SUM($D33:E33)</f>
        <v>2100</v>
      </c>
      <c r="S33" s="64">
        <f>SUM($D33:F33)</f>
        <v>3150</v>
      </c>
      <c r="T33" s="64">
        <f>SUM($D33:G33)</f>
        <v>4200</v>
      </c>
      <c r="U33" s="64">
        <f>SUM($D33:H33)</f>
        <v>5250</v>
      </c>
      <c r="V33" s="64">
        <f>SUM($D33:I33)</f>
        <v>6300</v>
      </c>
      <c r="W33" s="64">
        <f>SUM($D33:J33)</f>
        <v>7350</v>
      </c>
      <c r="X33" s="64">
        <f>SUM($D33:K33)</f>
        <v>8400</v>
      </c>
      <c r="Y33" s="64">
        <f>SUM($D33:L33)</f>
        <v>9450</v>
      </c>
      <c r="Z33" s="64">
        <f>SUM($D33:M33)</f>
        <v>10500</v>
      </c>
      <c r="AA33" s="64">
        <f>SUM($D33:N33)</f>
        <v>11550</v>
      </c>
      <c r="AB33" s="64">
        <f>SUM($D33:O33)</f>
        <v>13100</v>
      </c>
    </row>
    <row r="34" spans="1:28" s="61" customFormat="1" ht="12.75" x14ac:dyDescent="0.2">
      <c r="A34" s="60" t="s">
        <v>164</v>
      </c>
      <c r="B34" s="61" t="s">
        <v>165</v>
      </c>
      <c r="C34" s="47">
        <f>SUM(D34:O34)</f>
        <v>0</v>
      </c>
      <c r="D34" s="47"/>
      <c r="E34" s="47">
        <f>+'[1]MOD 2019 MES A MES'!E34</f>
        <v>0</v>
      </c>
      <c r="F34" s="47">
        <f>+'[1]MOD 2019 MES A MES'!F34</f>
        <v>0</v>
      </c>
      <c r="G34" s="47">
        <f>+'[1]MOD 2019 MES A MES'!G34</f>
        <v>0</v>
      </c>
      <c r="H34" s="47">
        <f>+'[1]MOD 2019 MES A MES'!H34</f>
        <v>0</v>
      </c>
      <c r="I34" s="47">
        <f>+'[1]MOD 2019 MES A MES'!I34</f>
        <v>0</v>
      </c>
      <c r="J34" s="47">
        <f>+'[1]MOD 2019 MES A MES'!J34</f>
        <v>0</v>
      </c>
      <c r="K34" s="47">
        <f>+'[1]MOD 2019 MES A MES'!K34</f>
        <v>0</v>
      </c>
      <c r="L34" s="47">
        <f>+'[1]MOD 2019 MES A MES'!L34</f>
        <v>0</v>
      </c>
      <c r="M34" s="47">
        <f>+'[1]MOD 2019 MES A MES'!M34</f>
        <v>0</v>
      </c>
      <c r="N34" s="47">
        <f>+'[1]MOD 2019 MES A MES'!N34</f>
        <v>0</v>
      </c>
      <c r="O34" s="47">
        <f>+'[1]MOD 2019 MES A MES'!O34</f>
        <v>0</v>
      </c>
      <c r="P34" s="60" t="s">
        <v>164</v>
      </c>
      <c r="Q34" s="62">
        <f t="shared" si="6"/>
        <v>0</v>
      </c>
      <c r="R34" s="62">
        <f>SUM($D34:E34)</f>
        <v>0</v>
      </c>
      <c r="S34" s="62">
        <f>SUM($D34:F34)</f>
        <v>0</v>
      </c>
      <c r="T34" s="62">
        <f>SUM($D34:G34)</f>
        <v>0</v>
      </c>
      <c r="U34" s="62">
        <f>SUM($D34:H34)</f>
        <v>0</v>
      </c>
      <c r="V34" s="62">
        <f>SUM($D34:I34)</f>
        <v>0</v>
      </c>
      <c r="W34" s="62">
        <f>SUM($D34:J34)</f>
        <v>0</v>
      </c>
      <c r="X34" s="62">
        <f>SUM($D34:K34)</f>
        <v>0</v>
      </c>
      <c r="Y34" s="62">
        <f>SUM($D34:L34)</f>
        <v>0</v>
      </c>
      <c r="Z34" s="62">
        <f>SUM($D34:M34)</f>
        <v>0</v>
      </c>
      <c r="AA34" s="62">
        <f>SUM($D34:N34)</f>
        <v>0</v>
      </c>
      <c r="AB34" s="62">
        <f>SUM($D34:O34)</f>
        <v>0</v>
      </c>
    </row>
    <row r="35" spans="1:28" s="61" customFormat="1" ht="12.75" x14ac:dyDescent="0.2">
      <c r="A35" s="60" t="s">
        <v>166</v>
      </c>
      <c r="B35" s="61" t="s">
        <v>167</v>
      </c>
      <c r="C35" s="47">
        <f t="shared" ref="C35:C37" si="14">SUM(D35:O35)</f>
        <v>0</v>
      </c>
      <c r="D35" s="47"/>
      <c r="E35" s="47">
        <f>+'[1]MOD 2019 MES A MES'!E35</f>
        <v>0</v>
      </c>
      <c r="F35" s="47">
        <f>+'[1]MOD 2019 MES A MES'!F35</f>
        <v>0</v>
      </c>
      <c r="G35" s="47">
        <f>+'[1]MOD 2019 MES A MES'!G35</f>
        <v>0</v>
      </c>
      <c r="H35" s="47">
        <f>+'[1]MOD 2019 MES A MES'!H35</f>
        <v>0</v>
      </c>
      <c r="I35" s="47">
        <f>+'[1]MOD 2019 MES A MES'!I35</f>
        <v>0</v>
      </c>
      <c r="J35" s="47">
        <f>+'[1]MOD 2019 MES A MES'!J35</f>
        <v>0</v>
      </c>
      <c r="K35" s="47">
        <f>+'[1]MOD 2019 MES A MES'!K35</f>
        <v>0</v>
      </c>
      <c r="L35" s="47">
        <f>+'[1]MOD 2019 MES A MES'!L35</f>
        <v>0</v>
      </c>
      <c r="M35" s="47">
        <f>+'[1]MOD 2019 MES A MES'!M35</f>
        <v>0</v>
      </c>
      <c r="N35" s="47">
        <f>+'[1]MOD 2019 MES A MES'!N35</f>
        <v>0</v>
      </c>
      <c r="O35" s="47">
        <f>+'[1]MOD 2019 MES A MES'!O35</f>
        <v>0</v>
      </c>
      <c r="P35" s="60" t="s">
        <v>166</v>
      </c>
      <c r="Q35" s="62">
        <f t="shared" si="6"/>
        <v>0</v>
      </c>
      <c r="R35" s="62">
        <f>SUM($D35:E35)</f>
        <v>0</v>
      </c>
      <c r="S35" s="62">
        <f>SUM($D35:F35)</f>
        <v>0</v>
      </c>
      <c r="T35" s="62">
        <f>SUM($D35:G35)</f>
        <v>0</v>
      </c>
      <c r="U35" s="62">
        <f>SUM($D35:H35)</f>
        <v>0</v>
      </c>
      <c r="V35" s="62">
        <f>SUM($D35:I35)</f>
        <v>0</v>
      </c>
      <c r="W35" s="62">
        <f>SUM($D35:J35)</f>
        <v>0</v>
      </c>
      <c r="X35" s="62">
        <f>SUM($D35:K35)</f>
        <v>0</v>
      </c>
      <c r="Y35" s="62">
        <f>SUM($D35:L35)</f>
        <v>0</v>
      </c>
      <c r="Z35" s="62">
        <f>SUM($D35:M35)</f>
        <v>0</v>
      </c>
      <c r="AA35" s="62">
        <f>SUM($D35:N35)</f>
        <v>0</v>
      </c>
      <c r="AB35" s="62">
        <f>SUM($D35:O35)</f>
        <v>0</v>
      </c>
    </row>
    <row r="36" spans="1:28" s="61" customFormat="1" ht="12.75" x14ac:dyDescent="0.2">
      <c r="A36" s="60" t="s">
        <v>30</v>
      </c>
      <c r="B36" s="61" t="s">
        <v>168</v>
      </c>
      <c r="C36" s="47">
        <f t="shared" si="14"/>
        <v>12000</v>
      </c>
      <c r="D36" s="47">
        <v>1000</v>
      </c>
      <c r="E36" s="47">
        <f>+'[1]MOD 2019 MES A MES'!E36</f>
        <v>1000</v>
      </c>
      <c r="F36" s="47">
        <f>+'[1]MOD 2019 MES A MES'!F36</f>
        <v>1000</v>
      </c>
      <c r="G36" s="47">
        <f>+'[1]MOD 2019 MES A MES'!G36</f>
        <v>1000</v>
      </c>
      <c r="H36" s="47">
        <f>+'[1]MOD 2019 MES A MES'!H36</f>
        <v>1000</v>
      </c>
      <c r="I36" s="47">
        <f>+'[1]MOD 2019 MES A MES'!I36</f>
        <v>1000</v>
      </c>
      <c r="J36" s="47">
        <f>+'[1]MOD 2019 MES A MES'!J36</f>
        <v>1000</v>
      </c>
      <c r="K36" s="47">
        <f>+'[1]MOD 2019 MES A MES'!K36</f>
        <v>1000</v>
      </c>
      <c r="L36" s="47">
        <f>+'[1]MOD 2019 MES A MES'!L36</f>
        <v>1000</v>
      </c>
      <c r="M36" s="47">
        <f>+'[1]MOD 2019 MES A MES'!M36</f>
        <v>1000</v>
      </c>
      <c r="N36" s="47">
        <f>+'[1]MOD 2019 MES A MES'!N36</f>
        <v>1000</v>
      </c>
      <c r="O36" s="47">
        <f>+'[1]MOD 2019 MES A MES'!O36</f>
        <v>1000</v>
      </c>
      <c r="P36" s="60" t="s">
        <v>30</v>
      </c>
      <c r="Q36" s="62">
        <f t="shared" si="6"/>
        <v>1000</v>
      </c>
      <c r="R36" s="62">
        <f>SUM($D36:E36)</f>
        <v>2000</v>
      </c>
      <c r="S36" s="62">
        <f>SUM($D36:F36)</f>
        <v>3000</v>
      </c>
      <c r="T36" s="62">
        <f>SUM($D36:G36)</f>
        <v>4000</v>
      </c>
      <c r="U36" s="62">
        <f>SUM($D36:H36)</f>
        <v>5000</v>
      </c>
      <c r="V36" s="62">
        <f>SUM($D36:I36)</f>
        <v>6000</v>
      </c>
      <c r="W36" s="62">
        <f>SUM($D36:J36)</f>
        <v>7000</v>
      </c>
      <c r="X36" s="62">
        <f>SUM($D36:K36)</f>
        <v>8000</v>
      </c>
      <c r="Y36" s="62">
        <f>SUM($D36:L36)</f>
        <v>9000</v>
      </c>
      <c r="Z36" s="62">
        <f>SUM($D36:M36)</f>
        <v>10000</v>
      </c>
      <c r="AA36" s="62">
        <f>SUM($D36:N36)</f>
        <v>11000</v>
      </c>
      <c r="AB36" s="62">
        <f>SUM($D36:O36)</f>
        <v>12000</v>
      </c>
    </row>
    <row r="37" spans="1:28" s="61" customFormat="1" ht="12.75" x14ac:dyDescent="0.2">
      <c r="A37" s="60" t="s">
        <v>31</v>
      </c>
      <c r="B37" s="61" t="s">
        <v>169</v>
      </c>
      <c r="C37" s="47">
        <f t="shared" si="14"/>
        <v>1100</v>
      </c>
      <c r="D37" s="47">
        <v>50</v>
      </c>
      <c r="E37" s="47">
        <f>+'[1]MOD 2019 MES A MES'!E37</f>
        <v>50</v>
      </c>
      <c r="F37" s="47">
        <f>+'[1]MOD 2019 MES A MES'!F37</f>
        <v>50</v>
      </c>
      <c r="G37" s="47">
        <f>+'[1]MOD 2019 MES A MES'!G37</f>
        <v>50</v>
      </c>
      <c r="H37" s="47">
        <f>+'[1]MOD 2019 MES A MES'!H37</f>
        <v>50</v>
      </c>
      <c r="I37" s="47">
        <f>+'[1]MOD 2019 MES A MES'!I37</f>
        <v>50</v>
      </c>
      <c r="J37" s="47">
        <f>+'[1]MOD 2019 MES A MES'!J37</f>
        <v>50</v>
      </c>
      <c r="K37" s="47">
        <f>+'[1]MOD 2019 MES A MES'!K37</f>
        <v>50</v>
      </c>
      <c r="L37" s="47">
        <f>+'[1]MOD 2019 MES A MES'!L37</f>
        <v>50</v>
      </c>
      <c r="M37" s="47">
        <f>+'[1]MOD 2019 MES A MES'!M37</f>
        <v>50</v>
      </c>
      <c r="N37" s="47">
        <f>+'[1]MOD 2019 MES A MES'!N37</f>
        <v>50</v>
      </c>
      <c r="O37" s="47">
        <f>+'[1]MOD 2019 MES A MES'!O37</f>
        <v>550</v>
      </c>
      <c r="P37" s="60" t="s">
        <v>31</v>
      </c>
      <c r="Q37" s="62">
        <f t="shared" si="6"/>
        <v>50</v>
      </c>
      <c r="R37" s="62">
        <f>SUM($D37:E37)</f>
        <v>100</v>
      </c>
      <c r="S37" s="62">
        <f>SUM($D37:F37)</f>
        <v>150</v>
      </c>
      <c r="T37" s="62">
        <f>SUM($D37:G37)</f>
        <v>200</v>
      </c>
      <c r="U37" s="62">
        <f>SUM($D37:H37)</f>
        <v>250</v>
      </c>
      <c r="V37" s="62">
        <f>SUM($D37:I37)</f>
        <v>300</v>
      </c>
      <c r="W37" s="62">
        <f>SUM($D37:J37)</f>
        <v>350</v>
      </c>
      <c r="X37" s="62">
        <f>SUM($D37:K37)</f>
        <v>400</v>
      </c>
      <c r="Y37" s="62">
        <f>SUM($D37:L37)</f>
        <v>450</v>
      </c>
      <c r="Z37" s="62">
        <f>SUM($D37:M37)</f>
        <v>500</v>
      </c>
      <c r="AA37" s="62">
        <f>SUM($D37:N37)</f>
        <v>550</v>
      </c>
      <c r="AB37" s="62">
        <f>SUM($D37:O37)</f>
        <v>1100</v>
      </c>
    </row>
    <row r="38" spans="1:28" s="57" customFormat="1" x14ac:dyDescent="0.25">
      <c r="A38" s="56" t="s">
        <v>170</v>
      </c>
      <c r="B38" s="57" t="s">
        <v>171</v>
      </c>
      <c r="C38" s="58">
        <f>SUM(C39:C40)</f>
        <v>90000</v>
      </c>
      <c r="D38" s="58">
        <f t="shared" ref="D38:O38" si="15">SUM(D39:D40)</f>
        <v>10000</v>
      </c>
      <c r="E38" s="58">
        <f t="shared" si="15"/>
        <v>0</v>
      </c>
      <c r="F38" s="58">
        <f t="shared" si="15"/>
        <v>0</v>
      </c>
      <c r="G38" s="58">
        <f t="shared" si="15"/>
        <v>0</v>
      </c>
      <c r="H38" s="58">
        <f t="shared" si="15"/>
        <v>10000</v>
      </c>
      <c r="I38" s="58">
        <f t="shared" si="15"/>
        <v>10000</v>
      </c>
      <c r="J38" s="58">
        <f t="shared" si="15"/>
        <v>10000</v>
      </c>
      <c r="K38" s="58">
        <f t="shared" si="15"/>
        <v>10000</v>
      </c>
      <c r="L38" s="58">
        <f t="shared" si="15"/>
        <v>10000</v>
      </c>
      <c r="M38" s="58">
        <f t="shared" si="15"/>
        <v>10000</v>
      </c>
      <c r="N38" s="58">
        <f t="shared" si="15"/>
        <v>10000</v>
      </c>
      <c r="O38" s="58">
        <f t="shared" si="15"/>
        <v>10000</v>
      </c>
      <c r="P38" s="56" t="s">
        <v>170</v>
      </c>
      <c r="Q38" s="63">
        <f t="shared" si="6"/>
        <v>10000</v>
      </c>
      <c r="R38" s="64">
        <f>SUM($D38:E38)</f>
        <v>10000</v>
      </c>
      <c r="S38" s="64">
        <f>SUM($D38:F38)</f>
        <v>10000</v>
      </c>
      <c r="T38" s="64">
        <f>SUM($D38:G38)</f>
        <v>10000</v>
      </c>
      <c r="U38" s="64">
        <f>SUM($D38:H38)</f>
        <v>20000</v>
      </c>
      <c r="V38" s="64">
        <f>SUM($D38:I38)</f>
        <v>30000</v>
      </c>
      <c r="W38" s="64">
        <f>SUM($D38:J38)</f>
        <v>40000</v>
      </c>
      <c r="X38" s="64">
        <f>SUM($D38:K38)</f>
        <v>50000</v>
      </c>
      <c r="Y38" s="64">
        <f>SUM($D38:L38)</f>
        <v>60000</v>
      </c>
      <c r="Z38" s="64">
        <f>SUM($D38:M38)</f>
        <v>70000</v>
      </c>
      <c r="AA38" s="64">
        <f>SUM($D38:N38)</f>
        <v>80000</v>
      </c>
      <c r="AB38" s="64">
        <f>SUM($D38:O38)</f>
        <v>90000</v>
      </c>
    </row>
    <row r="39" spans="1:28" s="61" customFormat="1" ht="12.75" x14ac:dyDescent="0.2">
      <c r="A39" s="60" t="s">
        <v>172</v>
      </c>
      <c r="B39" s="61" t="s">
        <v>173</v>
      </c>
      <c r="C39" s="47">
        <f>SUM(D39:O39)</f>
        <v>0</v>
      </c>
      <c r="D39" s="47"/>
      <c r="E39" s="47">
        <f>+'[1]MOD 2019 MES A MES'!E39</f>
        <v>0</v>
      </c>
      <c r="F39" s="47">
        <f>+'[1]MOD 2019 MES A MES'!F39</f>
        <v>0</v>
      </c>
      <c r="G39" s="47">
        <f>+'[1]MOD 2019 MES A MES'!G39</f>
        <v>0</v>
      </c>
      <c r="H39" s="47">
        <f>+'[1]MOD 2019 MES A MES'!H39</f>
        <v>0</v>
      </c>
      <c r="I39" s="47">
        <f>+'[1]MOD 2019 MES A MES'!I39</f>
        <v>0</v>
      </c>
      <c r="J39" s="47">
        <f>+'[1]MOD 2019 MES A MES'!J39</f>
        <v>0</v>
      </c>
      <c r="K39" s="47">
        <f>+'[1]MOD 2019 MES A MES'!K39</f>
        <v>0</v>
      </c>
      <c r="L39" s="47">
        <f>+'[1]MOD 2019 MES A MES'!L39</f>
        <v>0</v>
      </c>
      <c r="M39" s="47">
        <f>+'[1]MOD 2019 MES A MES'!M39</f>
        <v>0</v>
      </c>
      <c r="N39" s="47">
        <f>+'[1]MOD 2019 MES A MES'!N39</f>
        <v>0</v>
      </c>
      <c r="O39" s="47">
        <f>+'[1]MOD 2019 MES A MES'!O39</f>
        <v>0</v>
      </c>
      <c r="P39" s="60" t="s">
        <v>172</v>
      </c>
      <c r="Q39" s="62">
        <f t="shared" si="6"/>
        <v>0</v>
      </c>
      <c r="R39" s="62">
        <f>SUM($D39:E39)</f>
        <v>0</v>
      </c>
      <c r="S39" s="62">
        <f>SUM($D39:F39)</f>
        <v>0</v>
      </c>
      <c r="T39" s="62">
        <f>SUM($D39:G39)</f>
        <v>0</v>
      </c>
      <c r="U39" s="62">
        <f>SUM($D39:H39)</f>
        <v>0</v>
      </c>
      <c r="V39" s="62">
        <f>SUM($D39:I39)</f>
        <v>0</v>
      </c>
      <c r="W39" s="62">
        <f>SUM($D39:J39)</f>
        <v>0</v>
      </c>
      <c r="X39" s="62">
        <f>SUM($D39:K39)</f>
        <v>0</v>
      </c>
      <c r="Y39" s="62">
        <f>SUM($D39:L39)</f>
        <v>0</v>
      </c>
      <c r="Z39" s="62">
        <f>SUM($D39:M39)</f>
        <v>0</v>
      </c>
      <c r="AA39" s="62">
        <f>SUM($D39:N39)</f>
        <v>0</v>
      </c>
      <c r="AB39" s="62">
        <f>SUM($D39:O39)</f>
        <v>0</v>
      </c>
    </row>
    <row r="40" spans="1:28" s="61" customFormat="1" ht="12.75" x14ac:dyDescent="0.2">
      <c r="A40" s="60" t="s">
        <v>132</v>
      </c>
      <c r="B40" s="61" t="s">
        <v>174</v>
      </c>
      <c r="C40" s="47">
        <f>SUM(D40:O40)</f>
        <v>90000</v>
      </c>
      <c r="D40" s="47">
        <v>10000</v>
      </c>
      <c r="E40" s="47">
        <f>+'[1]MOD 2019 MES A MES'!E40</f>
        <v>0</v>
      </c>
      <c r="F40" s="47">
        <f>+'[1]MOD 2019 MES A MES'!F40</f>
        <v>0</v>
      </c>
      <c r="G40" s="47">
        <f>+'[1]MOD 2019 MES A MES'!G40</f>
        <v>0</v>
      </c>
      <c r="H40" s="47">
        <f>+'[1]MOD 2019 MES A MES'!H40</f>
        <v>10000</v>
      </c>
      <c r="I40" s="47">
        <f>+'[1]MOD 2019 MES A MES'!I40</f>
        <v>10000</v>
      </c>
      <c r="J40" s="47">
        <f>+'[1]MOD 2019 MES A MES'!J40</f>
        <v>10000</v>
      </c>
      <c r="K40" s="47">
        <f>+'[1]MOD 2019 MES A MES'!K40</f>
        <v>10000</v>
      </c>
      <c r="L40" s="47">
        <f>+'[1]MOD 2019 MES A MES'!L40</f>
        <v>10000</v>
      </c>
      <c r="M40" s="47">
        <f>+'[1]MOD 2019 MES A MES'!M40</f>
        <v>10000</v>
      </c>
      <c r="N40" s="47">
        <f>+'[1]MOD 2019 MES A MES'!N40</f>
        <v>10000</v>
      </c>
      <c r="O40" s="47">
        <f>+'[1]MOD 2019 MES A MES'!O40</f>
        <v>10000</v>
      </c>
      <c r="P40" s="60" t="s">
        <v>132</v>
      </c>
      <c r="Q40" s="62">
        <f t="shared" si="6"/>
        <v>10000</v>
      </c>
      <c r="R40" s="62">
        <f>SUM($D40:E40)</f>
        <v>10000</v>
      </c>
      <c r="S40" s="62">
        <f>SUM($D40:F40)</f>
        <v>10000</v>
      </c>
      <c r="T40" s="62">
        <f>SUM($D40:G40)</f>
        <v>10000</v>
      </c>
      <c r="U40" s="62">
        <f>SUM($D40:H40)</f>
        <v>20000</v>
      </c>
      <c r="V40" s="62">
        <f>SUM($D40:I40)</f>
        <v>30000</v>
      </c>
      <c r="W40" s="62">
        <f>SUM($D40:J40)</f>
        <v>40000</v>
      </c>
      <c r="X40" s="62">
        <f>SUM($D40:K40)</f>
        <v>50000</v>
      </c>
      <c r="Y40" s="62">
        <f>SUM($D40:L40)</f>
        <v>60000</v>
      </c>
      <c r="Z40" s="62">
        <f>SUM($D40:M40)</f>
        <v>70000</v>
      </c>
      <c r="AA40" s="62">
        <f>SUM($D40:N40)</f>
        <v>80000</v>
      </c>
      <c r="AB40" s="62">
        <f>SUM($D40:O40)</f>
        <v>90000</v>
      </c>
    </row>
    <row r="41" spans="1:28" s="57" customFormat="1" x14ac:dyDescent="0.25">
      <c r="A41" s="56" t="s">
        <v>175</v>
      </c>
      <c r="B41" s="57" t="s">
        <v>176</v>
      </c>
      <c r="C41" s="58">
        <f>SUM(C42:C44)</f>
        <v>40000</v>
      </c>
      <c r="D41" s="58">
        <f t="shared" ref="D41:O41" si="16">SUM(D42:D44)</f>
        <v>0</v>
      </c>
      <c r="E41" s="58">
        <f t="shared" si="16"/>
        <v>0</v>
      </c>
      <c r="F41" s="58">
        <f t="shared" si="16"/>
        <v>0</v>
      </c>
      <c r="G41" s="58">
        <f t="shared" si="16"/>
        <v>4448</v>
      </c>
      <c r="H41" s="58">
        <f t="shared" si="16"/>
        <v>4444</v>
      </c>
      <c r="I41" s="58">
        <f t="shared" si="16"/>
        <v>4444</v>
      </c>
      <c r="J41" s="58">
        <f t="shared" si="16"/>
        <v>4444</v>
      </c>
      <c r="K41" s="58">
        <f t="shared" si="16"/>
        <v>4444</v>
      </c>
      <c r="L41" s="58">
        <f t="shared" si="16"/>
        <v>4444</v>
      </c>
      <c r="M41" s="58">
        <f t="shared" si="16"/>
        <v>4444</v>
      </c>
      <c r="N41" s="58">
        <f t="shared" si="16"/>
        <v>4444</v>
      </c>
      <c r="O41" s="58">
        <f t="shared" si="16"/>
        <v>4444</v>
      </c>
      <c r="P41" s="56" t="s">
        <v>175</v>
      </c>
      <c r="Q41" s="63">
        <f t="shared" si="6"/>
        <v>0</v>
      </c>
      <c r="R41" s="64">
        <f>SUM($D41:E41)</f>
        <v>0</v>
      </c>
      <c r="S41" s="64">
        <f>SUM($D41:F41)</f>
        <v>0</v>
      </c>
      <c r="T41" s="64">
        <f>SUM($D41:G41)</f>
        <v>4448</v>
      </c>
      <c r="U41" s="64">
        <f>SUM($D41:H41)</f>
        <v>8892</v>
      </c>
      <c r="V41" s="64">
        <f>SUM($D41:I41)</f>
        <v>13336</v>
      </c>
      <c r="W41" s="64">
        <f>SUM($D41:J41)</f>
        <v>17780</v>
      </c>
      <c r="X41" s="64">
        <f>SUM($D41:K41)</f>
        <v>22224</v>
      </c>
      <c r="Y41" s="64">
        <f>SUM($D41:L41)</f>
        <v>26668</v>
      </c>
      <c r="Z41" s="64">
        <f>SUM($D41:M41)</f>
        <v>31112</v>
      </c>
      <c r="AA41" s="64">
        <f>SUM($D41:N41)</f>
        <v>35556</v>
      </c>
      <c r="AB41" s="64">
        <f>SUM($D41:O41)</f>
        <v>40000</v>
      </c>
    </row>
    <row r="42" spans="1:28" s="61" customFormat="1" ht="12.75" x14ac:dyDescent="0.2">
      <c r="A42" s="60" t="s">
        <v>177</v>
      </c>
      <c r="B42" s="61" t="s">
        <v>178</v>
      </c>
      <c r="C42" s="47">
        <f>SUM(D42:O42)</f>
        <v>0</v>
      </c>
      <c r="D42" s="47"/>
      <c r="E42" s="47">
        <f>+'[1]MOD 2019 MES A MES'!E42</f>
        <v>0</v>
      </c>
      <c r="F42" s="47">
        <f>+'[1]MOD 2019 MES A MES'!F42</f>
        <v>0</v>
      </c>
      <c r="G42" s="47">
        <f>+'[1]MOD 2019 MES A MES'!G42</f>
        <v>0</v>
      </c>
      <c r="H42" s="47">
        <f>+'[1]MOD 2019 MES A MES'!H42</f>
        <v>0</v>
      </c>
      <c r="I42" s="47">
        <f>+'[1]MOD 2019 MES A MES'!I42</f>
        <v>0</v>
      </c>
      <c r="J42" s="47">
        <f>+'[1]MOD 2019 MES A MES'!J42</f>
        <v>0</v>
      </c>
      <c r="K42" s="47">
        <f>+'[1]MOD 2019 MES A MES'!K42</f>
        <v>0</v>
      </c>
      <c r="L42" s="47">
        <f>+'[1]MOD 2019 MES A MES'!L42</f>
        <v>0</v>
      </c>
      <c r="M42" s="47">
        <f>+'[1]MOD 2019 MES A MES'!M42</f>
        <v>0</v>
      </c>
      <c r="N42" s="47">
        <f>+'[1]MOD 2019 MES A MES'!N42</f>
        <v>0</v>
      </c>
      <c r="O42" s="47">
        <f>+'[1]MOD 2019 MES A MES'!O42</f>
        <v>0</v>
      </c>
      <c r="P42" s="60" t="s">
        <v>177</v>
      </c>
      <c r="Q42" s="62">
        <f t="shared" si="6"/>
        <v>0</v>
      </c>
      <c r="R42" s="62">
        <f>SUM($D42:E42)</f>
        <v>0</v>
      </c>
      <c r="S42" s="62">
        <f>SUM($D42:F42)</f>
        <v>0</v>
      </c>
      <c r="T42" s="62">
        <f>SUM($D42:G42)</f>
        <v>0</v>
      </c>
      <c r="U42" s="62">
        <f>SUM($D42:H42)</f>
        <v>0</v>
      </c>
      <c r="V42" s="62">
        <f>SUM($D42:I42)</f>
        <v>0</v>
      </c>
      <c r="W42" s="62">
        <f>SUM($D42:J42)</f>
        <v>0</v>
      </c>
      <c r="X42" s="62">
        <f>SUM($D42:K42)</f>
        <v>0</v>
      </c>
      <c r="Y42" s="62">
        <f>SUM($D42:L42)</f>
        <v>0</v>
      </c>
      <c r="Z42" s="62">
        <f>SUM($D42:M42)</f>
        <v>0</v>
      </c>
      <c r="AA42" s="62">
        <f>SUM($D42:N42)</f>
        <v>0</v>
      </c>
      <c r="AB42" s="62">
        <f>SUM($D42:O42)</f>
        <v>0</v>
      </c>
    </row>
    <row r="43" spans="1:28" s="61" customFormat="1" ht="12.75" x14ac:dyDescent="0.2">
      <c r="A43" s="60" t="s">
        <v>32</v>
      </c>
      <c r="B43" s="61" t="s">
        <v>33</v>
      </c>
      <c r="C43" s="47">
        <f>SUM(D43:O43)</f>
        <v>40000</v>
      </c>
      <c r="D43" s="47"/>
      <c r="E43" s="47">
        <f>+'[1]MOD 2019 MES A MES'!E43</f>
        <v>0</v>
      </c>
      <c r="F43" s="47">
        <f>+'[1]MOD 2019 MES A MES'!F43</f>
        <v>0</v>
      </c>
      <c r="G43" s="47">
        <f>+'[1]MOD 2019 MES A MES'!G43</f>
        <v>4448</v>
      </c>
      <c r="H43" s="47">
        <f>+'[1]MOD 2019 MES A MES'!H43</f>
        <v>4444</v>
      </c>
      <c r="I43" s="47">
        <f>+'[1]MOD 2019 MES A MES'!I43</f>
        <v>4444</v>
      </c>
      <c r="J43" s="47">
        <f>+'[1]MOD 2019 MES A MES'!J43</f>
        <v>4444</v>
      </c>
      <c r="K43" s="47">
        <f>+'[1]MOD 2019 MES A MES'!K43</f>
        <v>4444</v>
      </c>
      <c r="L43" s="47">
        <f>+'[1]MOD 2019 MES A MES'!L43</f>
        <v>4444</v>
      </c>
      <c r="M43" s="47">
        <f>+'[1]MOD 2019 MES A MES'!M43</f>
        <v>4444</v>
      </c>
      <c r="N43" s="47">
        <f>+'[1]MOD 2019 MES A MES'!N43</f>
        <v>4444</v>
      </c>
      <c r="O43" s="47">
        <f>+'[1]MOD 2019 MES A MES'!O43</f>
        <v>4444</v>
      </c>
      <c r="P43" s="60" t="s">
        <v>32</v>
      </c>
      <c r="Q43" s="62">
        <f t="shared" si="6"/>
        <v>0</v>
      </c>
      <c r="R43" s="62">
        <f>SUM($D43:E43)</f>
        <v>0</v>
      </c>
      <c r="S43" s="62">
        <f>SUM($D43:F43)</f>
        <v>0</v>
      </c>
      <c r="T43" s="62">
        <f>SUM($D43:G43)</f>
        <v>4448</v>
      </c>
      <c r="U43" s="62">
        <f>SUM($D43:H43)</f>
        <v>8892</v>
      </c>
      <c r="V43" s="62">
        <f>SUM($D43:I43)</f>
        <v>13336</v>
      </c>
      <c r="W43" s="62">
        <f>SUM($D43:J43)</f>
        <v>17780</v>
      </c>
      <c r="X43" s="62">
        <f>SUM($D43:K43)</f>
        <v>22224</v>
      </c>
      <c r="Y43" s="62">
        <f>SUM($D43:L43)</f>
        <v>26668</v>
      </c>
      <c r="Z43" s="62">
        <f>SUM($D43:M43)</f>
        <v>31112</v>
      </c>
      <c r="AA43" s="62">
        <f>SUM($D43:N43)</f>
        <v>35556</v>
      </c>
      <c r="AB43" s="62">
        <f>SUM($D43:O43)</f>
        <v>40000</v>
      </c>
    </row>
    <row r="44" spans="1:28" s="61" customFormat="1" ht="12.75" x14ac:dyDescent="0.2">
      <c r="A44" s="60" t="s">
        <v>34</v>
      </c>
      <c r="B44" s="61" t="s">
        <v>35</v>
      </c>
      <c r="C44" s="47">
        <f>SUM(D44:O44)</f>
        <v>0</v>
      </c>
      <c r="D44" s="47"/>
      <c r="E44" s="47">
        <f>+'[1]MOD 2019 MES A MES'!E44</f>
        <v>0</v>
      </c>
      <c r="F44" s="47">
        <f>+'[1]MOD 2019 MES A MES'!F44</f>
        <v>0</v>
      </c>
      <c r="G44" s="47">
        <f>+'[1]MOD 2019 MES A MES'!G44</f>
        <v>0</v>
      </c>
      <c r="H44" s="47">
        <f>+'[1]MOD 2019 MES A MES'!H44</f>
        <v>0</v>
      </c>
      <c r="I44" s="47">
        <f>+'[1]MOD 2019 MES A MES'!I44</f>
        <v>0</v>
      </c>
      <c r="J44" s="47">
        <f>+'[1]MOD 2019 MES A MES'!J44</f>
        <v>0</v>
      </c>
      <c r="K44" s="47">
        <f>+'[1]MOD 2019 MES A MES'!K44</f>
        <v>0</v>
      </c>
      <c r="L44" s="47">
        <f>+'[1]MOD 2019 MES A MES'!L44</f>
        <v>0</v>
      </c>
      <c r="M44" s="47">
        <f>+'[1]MOD 2019 MES A MES'!M44</f>
        <v>0</v>
      </c>
      <c r="N44" s="47">
        <f>+'[1]MOD 2019 MES A MES'!N44</f>
        <v>0</v>
      </c>
      <c r="O44" s="47">
        <f>+'[1]MOD 2019 MES A MES'!O44</f>
        <v>0</v>
      </c>
      <c r="P44" s="60" t="s">
        <v>34</v>
      </c>
      <c r="Q44" s="62">
        <f t="shared" si="6"/>
        <v>0</v>
      </c>
      <c r="R44" s="62">
        <f>SUM($D44:E44)</f>
        <v>0</v>
      </c>
      <c r="S44" s="62">
        <f>SUM($D44:F44)</f>
        <v>0</v>
      </c>
      <c r="T44" s="62">
        <f>SUM($D44:G44)</f>
        <v>0</v>
      </c>
      <c r="U44" s="62">
        <f>SUM($D44:H44)</f>
        <v>0</v>
      </c>
      <c r="V44" s="62">
        <f>SUM($D44:I44)</f>
        <v>0</v>
      </c>
      <c r="W44" s="62">
        <f>SUM($D44:J44)</f>
        <v>0</v>
      </c>
      <c r="X44" s="62">
        <f>SUM($D44:K44)</f>
        <v>0</v>
      </c>
      <c r="Y44" s="62">
        <f>SUM($D44:L44)</f>
        <v>0</v>
      </c>
      <c r="Z44" s="62">
        <f>SUM($D44:M44)</f>
        <v>0</v>
      </c>
      <c r="AA44" s="62">
        <f>SUM($D44:N44)</f>
        <v>0</v>
      </c>
      <c r="AB44" s="62">
        <f>SUM($D44:O44)</f>
        <v>0</v>
      </c>
    </row>
    <row r="45" spans="1:28" s="57" customFormat="1" x14ac:dyDescent="0.25">
      <c r="A45" s="56" t="s">
        <v>179</v>
      </c>
      <c r="B45" s="57" t="s">
        <v>117</v>
      </c>
      <c r="C45" s="58">
        <f>SUM(C46:C47)</f>
        <v>16600</v>
      </c>
      <c r="D45" s="58">
        <f t="shared" ref="D45:O45" si="17">SUM(D46:D47)</f>
        <v>50</v>
      </c>
      <c r="E45" s="58">
        <f t="shared" si="17"/>
        <v>50</v>
      </c>
      <c r="F45" s="58">
        <f t="shared" si="17"/>
        <v>50</v>
      </c>
      <c r="G45" s="58">
        <f t="shared" si="17"/>
        <v>1826</v>
      </c>
      <c r="H45" s="58">
        <f t="shared" si="17"/>
        <v>1828</v>
      </c>
      <c r="I45" s="58">
        <f t="shared" si="17"/>
        <v>1828</v>
      </c>
      <c r="J45" s="58">
        <f t="shared" si="17"/>
        <v>1828</v>
      </c>
      <c r="K45" s="58">
        <f t="shared" si="17"/>
        <v>1828</v>
      </c>
      <c r="L45" s="58">
        <f t="shared" si="17"/>
        <v>1828</v>
      </c>
      <c r="M45" s="58">
        <f t="shared" si="17"/>
        <v>1828</v>
      </c>
      <c r="N45" s="58">
        <f t="shared" si="17"/>
        <v>1828</v>
      </c>
      <c r="O45" s="58">
        <f t="shared" si="17"/>
        <v>1828</v>
      </c>
      <c r="P45" s="56" t="s">
        <v>179</v>
      </c>
      <c r="Q45" s="63">
        <f t="shared" si="6"/>
        <v>50</v>
      </c>
      <c r="R45" s="64">
        <f>SUM($D45:E45)</f>
        <v>100</v>
      </c>
      <c r="S45" s="64">
        <f>SUM($D45:F45)</f>
        <v>150</v>
      </c>
      <c r="T45" s="64">
        <f>SUM($D45:G45)</f>
        <v>1976</v>
      </c>
      <c r="U45" s="64">
        <f>SUM($D45:H45)</f>
        <v>3804</v>
      </c>
      <c r="V45" s="64">
        <f>SUM($D45:I45)</f>
        <v>5632</v>
      </c>
      <c r="W45" s="64">
        <f>SUM($D45:J45)</f>
        <v>7460</v>
      </c>
      <c r="X45" s="64">
        <f>SUM($D45:K45)</f>
        <v>9288</v>
      </c>
      <c r="Y45" s="64">
        <f>SUM($D45:L45)</f>
        <v>11116</v>
      </c>
      <c r="Z45" s="64">
        <f>SUM($D45:M45)</f>
        <v>12944</v>
      </c>
      <c r="AA45" s="64">
        <f>SUM($D45:N45)</f>
        <v>14772</v>
      </c>
      <c r="AB45" s="64">
        <f>SUM($D45:O45)</f>
        <v>16600</v>
      </c>
    </row>
    <row r="46" spans="1:28" s="61" customFormat="1" ht="12.75" x14ac:dyDescent="0.2">
      <c r="A46" s="60" t="s">
        <v>36</v>
      </c>
      <c r="B46" s="61" t="s">
        <v>37</v>
      </c>
      <c r="C46" s="47">
        <f>SUM(D46:O46)</f>
        <v>600</v>
      </c>
      <c r="D46" s="47">
        <v>50</v>
      </c>
      <c r="E46" s="47">
        <f>+'[1]MOD 2019 MES A MES'!E46</f>
        <v>50</v>
      </c>
      <c r="F46" s="47">
        <f>+'[1]MOD 2019 MES A MES'!F46</f>
        <v>50</v>
      </c>
      <c r="G46" s="47">
        <f>+'[1]MOD 2019 MES A MES'!G46</f>
        <v>50</v>
      </c>
      <c r="H46" s="47">
        <f>+'[1]MOD 2019 MES A MES'!H46</f>
        <v>50</v>
      </c>
      <c r="I46" s="47">
        <f>+'[1]MOD 2019 MES A MES'!I46</f>
        <v>50</v>
      </c>
      <c r="J46" s="47">
        <f>+'[1]MOD 2019 MES A MES'!J46</f>
        <v>50</v>
      </c>
      <c r="K46" s="47">
        <f>+'[1]MOD 2019 MES A MES'!K46</f>
        <v>50</v>
      </c>
      <c r="L46" s="47">
        <f>+'[1]MOD 2019 MES A MES'!L46</f>
        <v>50</v>
      </c>
      <c r="M46" s="47">
        <f>+'[1]MOD 2019 MES A MES'!M46</f>
        <v>50</v>
      </c>
      <c r="N46" s="47">
        <f>+'[1]MOD 2019 MES A MES'!N46</f>
        <v>50</v>
      </c>
      <c r="O46" s="47">
        <f>+'[1]MOD 2019 MES A MES'!O46</f>
        <v>50</v>
      </c>
      <c r="P46" s="60" t="s">
        <v>36</v>
      </c>
      <c r="Q46" s="62">
        <f t="shared" si="6"/>
        <v>50</v>
      </c>
      <c r="R46" s="62">
        <f>SUM($D46:E46)</f>
        <v>100</v>
      </c>
      <c r="S46" s="62">
        <f>SUM($D46:F46)</f>
        <v>150</v>
      </c>
      <c r="T46" s="62">
        <f>SUM($D46:G46)</f>
        <v>200</v>
      </c>
      <c r="U46" s="62">
        <f>SUM($D46:H46)</f>
        <v>250</v>
      </c>
      <c r="V46" s="62">
        <f>SUM($D46:I46)</f>
        <v>300</v>
      </c>
      <c r="W46" s="62">
        <f>SUM($D46:J46)</f>
        <v>350</v>
      </c>
      <c r="X46" s="62">
        <f>SUM($D46:K46)</f>
        <v>400</v>
      </c>
      <c r="Y46" s="62">
        <f>SUM($D46:L46)</f>
        <v>450</v>
      </c>
      <c r="Z46" s="62">
        <f>SUM($D46:M46)</f>
        <v>500</v>
      </c>
      <c r="AA46" s="62">
        <f>SUM($D46:N46)</f>
        <v>550</v>
      </c>
      <c r="AB46" s="62">
        <f>SUM($D46:O46)</f>
        <v>600</v>
      </c>
    </row>
    <row r="47" spans="1:28" s="61" customFormat="1" ht="12.75" x14ac:dyDescent="0.2">
      <c r="A47" s="60" t="s">
        <v>38</v>
      </c>
      <c r="B47" s="61" t="s">
        <v>39</v>
      </c>
      <c r="C47" s="47">
        <f>SUM(D47:O47)</f>
        <v>16000</v>
      </c>
      <c r="D47" s="47"/>
      <c r="E47" s="47">
        <f>+'[1]MOD 2019 MES A MES'!E47</f>
        <v>0</v>
      </c>
      <c r="F47" s="47">
        <f>+'[1]MOD 2019 MES A MES'!F47</f>
        <v>0</v>
      </c>
      <c r="G47" s="47">
        <f>+'[1]MOD 2019 MES A MES'!G47</f>
        <v>1776</v>
      </c>
      <c r="H47" s="47">
        <f>+'[1]MOD 2019 MES A MES'!H47</f>
        <v>1778</v>
      </c>
      <c r="I47" s="47">
        <f>+'[1]MOD 2019 MES A MES'!I47</f>
        <v>1778</v>
      </c>
      <c r="J47" s="47">
        <f>+'[1]MOD 2019 MES A MES'!J47</f>
        <v>1778</v>
      </c>
      <c r="K47" s="47">
        <f>+'[1]MOD 2019 MES A MES'!K47</f>
        <v>1778</v>
      </c>
      <c r="L47" s="47">
        <f>+'[1]MOD 2019 MES A MES'!L47</f>
        <v>1778</v>
      </c>
      <c r="M47" s="47">
        <f>+'[1]MOD 2019 MES A MES'!M47</f>
        <v>1778</v>
      </c>
      <c r="N47" s="47">
        <f>+'[1]MOD 2019 MES A MES'!N47</f>
        <v>1778</v>
      </c>
      <c r="O47" s="47">
        <f>+'[1]MOD 2019 MES A MES'!O47</f>
        <v>1778</v>
      </c>
      <c r="P47" s="60" t="s">
        <v>38</v>
      </c>
      <c r="Q47" s="62">
        <f t="shared" si="6"/>
        <v>0</v>
      </c>
      <c r="R47" s="62">
        <f>SUM($D47:E47)</f>
        <v>0</v>
      </c>
      <c r="S47" s="62">
        <f>SUM($D47:F47)</f>
        <v>0</v>
      </c>
      <c r="T47" s="62">
        <f>SUM($D47:G47)</f>
        <v>1776</v>
      </c>
      <c r="U47" s="62">
        <f>SUM($D47:H47)</f>
        <v>3554</v>
      </c>
      <c r="V47" s="62">
        <f>SUM($D47:I47)</f>
        <v>5332</v>
      </c>
      <c r="W47" s="62">
        <f>SUM($D47:J47)</f>
        <v>7110</v>
      </c>
      <c r="X47" s="62">
        <f>SUM($D47:K47)</f>
        <v>8888</v>
      </c>
      <c r="Y47" s="62">
        <f>SUM($D47:L47)</f>
        <v>10666</v>
      </c>
      <c r="Z47" s="62">
        <f>SUM($D47:M47)</f>
        <v>12444</v>
      </c>
      <c r="AA47" s="62">
        <f>SUM($D47:N47)</f>
        <v>14222</v>
      </c>
      <c r="AB47" s="62">
        <f>SUM($D47:O47)</f>
        <v>16000</v>
      </c>
    </row>
    <row r="48" spans="1:28" s="57" customFormat="1" x14ac:dyDescent="0.25">
      <c r="A48" s="56" t="s">
        <v>180</v>
      </c>
      <c r="B48" s="57" t="s">
        <v>181</v>
      </c>
      <c r="C48" s="58">
        <f>SUM(C49:C53)</f>
        <v>37380</v>
      </c>
      <c r="D48" s="58">
        <f t="shared" ref="D48:O48" si="18">SUM(D49:D53)</f>
        <v>3015</v>
      </c>
      <c r="E48" s="58">
        <f t="shared" si="18"/>
        <v>4665</v>
      </c>
      <c r="F48" s="58">
        <f t="shared" si="18"/>
        <v>2865</v>
      </c>
      <c r="G48" s="58">
        <f t="shared" si="18"/>
        <v>2865</v>
      </c>
      <c r="H48" s="58">
        <f t="shared" si="18"/>
        <v>2865</v>
      </c>
      <c r="I48" s="58">
        <f t="shared" si="18"/>
        <v>3015</v>
      </c>
      <c r="J48" s="58">
        <f t="shared" si="18"/>
        <v>3015</v>
      </c>
      <c r="K48" s="58">
        <f t="shared" si="18"/>
        <v>3015</v>
      </c>
      <c r="L48" s="58">
        <f t="shared" si="18"/>
        <v>3015</v>
      </c>
      <c r="M48" s="58">
        <f t="shared" si="18"/>
        <v>3015</v>
      </c>
      <c r="N48" s="58">
        <f t="shared" si="18"/>
        <v>3015</v>
      </c>
      <c r="O48" s="58">
        <f t="shared" si="18"/>
        <v>3015</v>
      </c>
      <c r="P48" s="56" t="s">
        <v>180</v>
      </c>
      <c r="Q48" s="63">
        <f t="shared" si="6"/>
        <v>3015</v>
      </c>
      <c r="R48" s="64">
        <f>SUM($D48:E48)</f>
        <v>7680</v>
      </c>
      <c r="S48" s="64">
        <f>SUM($D48:F48)</f>
        <v>10545</v>
      </c>
      <c r="T48" s="64">
        <f>SUM($D48:G48)</f>
        <v>13410</v>
      </c>
      <c r="U48" s="64">
        <f>SUM($D48:H48)</f>
        <v>16275</v>
      </c>
      <c r="V48" s="64">
        <f>SUM($D48:I48)</f>
        <v>19290</v>
      </c>
      <c r="W48" s="64">
        <f>SUM($D48:J48)</f>
        <v>22305</v>
      </c>
      <c r="X48" s="64">
        <f>SUM($D48:K48)</f>
        <v>25320</v>
      </c>
      <c r="Y48" s="64">
        <f>SUM($D48:L48)</f>
        <v>28335</v>
      </c>
      <c r="Z48" s="64">
        <f>SUM($D48:M48)</f>
        <v>31350</v>
      </c>
      <c r="AA48" s="64">
        <f>SUM($D48:N48)</f>
        <v>34365</v>
      </c>
      <c r="AB48" s="64">
        <f>SUM($D48:O48)</f>
        <v>37380</v>
      </c>
    </row>
    <row r="49" spans="1:28" s="61" customFormat="1" ht="12.75" x14ac:dyDescent="0.2">
      <c r="A49" s="60" t="s">
        <v>40</v>
      </c>
      <c r="B49" s="61" t="s">
        <v>41</v>
      </c>
      <c r="C49" s="47">
        <f>SUM(D49:O49)</f>
        <v>480</v>
      </c>
      <c r="D49" s="47">
        <v>40</v>
      </c>
      <c r="E49" s="47">
        <f>+'[1]MOD 2019 MES A MES'!E49</f>
        <v>40</v>
      </c>
      <c r="F49" s="47">
        <f>+'[1]MOD 2019 MES A MES'!F49</f>
        <v>40</v>
      </c>
      <c r="G49" s="47">
        <f>+'[1]MOD 2019 MES A MES'!G49</f>
        <v>40</v>
      </c>
      <c r="H49" s="47">
        <f>+'[1]MOD 2019 MES A MES'!H49</f>
        <v>40</v>
      </c>
      <c r="I49" s="47">
        <f>+'[1]MOD 2019 MES A MES'!I49</f>
        <v>40</v>
      </c>
      <c r="J49" s="47">
        <f>+'[1]MOD 2019 MES A MES'!J49</f>
        <v>40</v>
      </c>
      <c r="K49" s="47">
        <f>+'[1]MOD 2019 MES A MES'!K49</f>
        <v>40</v>
      </c>
      <c r="L49" s="47">
        <f>+'[1]MOD 2019 MES A MES'!L49</f>
        <v>40</v>
      </c>
      <c r="M49" s="47">
        <f>+'[1]MOD 2019 MES A MES'!M49</f>
        <v>40</v>
      </c>
      <c r="N49" s="47">
        <f>+'[1]MOD 2019 MES A MES'!N49</f>
        <v>40</v>
      </c>
      <c r="O49" s="47">
        <f>+'[1]MOD 2019 MES A MES'!O49</f>
        <v>40</v>
      </c>
      <c r="P49" s="60" t="s">
        <v>40</v>
      </c>
      <c r="Q49" s="62">
        <f t="shared" si="6"/>
        <v>40</v>
      </c>
      <c r="R49" s="62">
        <f>SUM($D49:E49)</f>
        <v>80</v>
      </c>
      <c r="S49" s="62">
        <f>SUM($D49:F49)</f>
        <v>120</v>
      </c>
      <c r="T49" s="62">
        <f>SUM($D49:G49)</f>
        <v>160</v>
      </c>
      <c r="U49" s="62">
        <f>SUM($D49:H49)</f>
        <v>200</v>
      </c>
      <c r="V49" s="62">
        <f>SUM($D49:I49)</f>
        <v>240</v>
      </c>
      <c r="W49" s="62">
        <f>SUM($D49:J49)</f>
        <v>280</v>
      </c>
      <c r="X49" s="62">
        <f>SUM($D49:K49)</f>
        <v>320</v>
      </c>
      <c r="Y49" s="62">
        <f>SUM($D49:L49)</f>
        <v>360</v>
      </c>
      <c r="Z49" s="62">
        <f>SUM($D49:M49)</f>
        <v>400</v>
      </c>
      <c r="AA49" s="62">
        <f>SUM($D49:N49)</f>
        <v>440</v>
      </c>
      <c r="AB49" s="62">
        <f>SUM($D49:O49)</f>
        <v>480</v>
      </c>
    </row>
    <row r="50" spans="1:28" s="61" customFormat="1" ht="12.75" x14ac:dyDescent="0.2">
      <c r="A50" s="60" t="s">
        <v>42</v>
      </c>
      <c r="B50" s="61" t="s">
        <v>43</v>
      </c>
      <c r="C50" s="47">
        <f>SUM(D50:O50)</f>
        <v>1500</v>
      </c>
      <c r="D50" s="47">
        <v>125</v>
      </c>
      <c r="E50" s="47">
        <f>+'[1]MOD 2019 MES A MES'!E50</f>
        <v>125</v>
      </c>
      <c r="F50" s="47">
        <f>+'[1]MOD 2019 MES A MES'!F50</f>
        <v>125</v>
      </c>
      <c r="G50" s="47">
        <f>+'[1]MOD 2019 MES A MES'!G50</f>
        <v>125</v>
      </c>
      <c r="H50" s="47">
        <f>+'[1]MOD 2019 MES A MES'!H50</f>
        <v>125</v>
      </c>
      <c r="I50" s="47">
        <f>+'[1]MOD 2019 MES A MES'!I50</f>
        <v>125</v>
      </c>
      <c r="J50" s="47">
        <f>+'[1]MOD 2019 MES A MES'!J50</f>
        <v>125</v>
      </c>
      <c r="K50" s="47">
        <f>+'[1]MOD 2019 MES A MES'!K50</f>
        <v>125</v>
      </c>
      <c r="L50" s="47">
        <f>+'[1]MOD 2019 MES A MES'!L50</f>
        <v>125</v>
      </c>
      <c r="M50" s="47">
        <f>+'[1]MOD 2019 MES A MES'!M50</f>
        <v>125</v>
      </c>
      <c r="N50" s="47">
        <f>+'[1]MOD 2019 MES A MES'!N50</f>
        <v>125</v>
      </c>
      <c r="O50" s="47">
        <f>+'[1]MOD 2019 MES A MES'!O50</f>
        <v>125</v>
      </c>
      <c r="P50" s="60" t="s">
        <v>42</v>
      </c>
      <c r="Q50" s="62">
        <f t="shared" si="6"/>
        <v>125</v>
      </c>
      <c r="R50" s="62">
        <f>SUM($D50:E50)</f>
        <v>250</v>
      </c>
      <c r="S50" s="62">
        <f>SUM($D50:F50)</f>
        <v>375</v>
      </c>
      <c r="T50" s="62">
        <f>SUM($D50:G50)</f>
        <v>500</v>
      </c>
      <c r="U50" s="62">
        <f>SUM($D50:H50)</f>
        <v>625</v>
      </c>
      <c r="V50" s="62">
        <f>SUM($D50:I50)</f>
        <v>750</v>
      </c>
      <c r="W50" s="62">
        <f>SUM($D50:J50)</f>
        <v>875</v>
      </c>
      <c r="X50" s="62">
        <f>SUM($D50:K50)</f>
        <v>1000</v>
      </c>
      <c r="Y50" s="62">
        <f>SUM($D50:L50)</f>
        <v>1125</v>
      </c>
      <c r="Z50" s="62">
        <f>SUM($D50:M50)</f>
        <v>1250</v>
      </c>
      <c r="AA50" s="62">
        <f>SUM($D50:N50)</f>
        <v>1375</v>
      </c>
      <c r="AB50" s="62">
        <f>SUM($D50:O50)</f>
        <v>1500</v>
      </c>
    </row>
    <row r="51" spans="1:28" s="61" customFormat="1" ht="12.75" x14ac:dyDescent="0.2">
      <c r="A51" s="60" t="s">
        <v>44</v>
      </c>
      <c r="B51" s="61" t="s">
        <v>45</v>
      </c>
      <c r="C51" s="47">
        <f>SUM(D51:O51)</f>
        <v>33600</v>
      </c>
      <c r="D51" s="47">
        <v>2700</v>
      </c>
      <c r="E51" s="47">
        <f>+'[1]MOD 2019 MES A MES'!E51</f>
        <v>3900</v>
      </c>
      <c r="F51" s="47">
        <f>+'[1]MOD 2019 MES A MES'!F51</f>
        <v>2700</v>
      </c>
      <c r="G51" s="47">
        <f>+'[1]MOD 2019 MES A MES'!G51</f>
        <v>2700</v>
      </c>
      <c r="H51" s="47">
        <f>+'[1]MOD 2019 MES A MES'!H51</f>
        <v>2700</v>
      </c>
      <c r="I51" s="47">
        <f>+'[1]MOD 2019 MES A MES'!I51</f>
        <v>2700</v>
      </c>
      <c r="J51" s="47">
        <f>+'[1]MOD 2019 MES A MES'!J51</f>
        <v>2700</v>
      </c>
      <c r="K51" s="47">
        <f>+'[1]MOD 2019 MES A MES'!K51</f>
        <v>2700</v>
      </c>
      <c r="L51" s="47">
        <f>+'[1]MOD 2019 MES A MES'!L51</f>
        <v>2700</v>
      </c>
      <c r="M51" s="47">
        <f>+'[1]MOD 2019 MES A MES'!M51</f>
        <v>2700</v>
      </c>
      <c r="N51" s="47">
        <f>+'[1]MOD 2019 MES A MES'!N51</f>
        <v>2700</v>
      </c>
      <c r="O51" s="47">
        <f>+'[1]MOD 2019 MES A MES'!O51</f>
        <v>2700</v>
      </c>
      <c r="P51" s="60" t="s">
        <v>44</v>
      </c>
      <c r="Q51" s="62">
        <f t="shared" si="6"/>
        <v>2700</v>
      </c>
      <c r="R51" s="62">
        <f>SUM($D51:E51)</f>
        <v>6600</v>
      </c>
      <c r="S51" s="62">
        <f>SUM($D51:F51)</f>
        <v>9300</v>
      </c>
      <c r="T51" s="62">
        <f>SUM($D51:G51)</f>
        <v>12000</v>
      </c>
      <c r="U51" s="62">
        <f>SUM($D51:H51)</f>
        <v>14700</v>
      </c>
      <c r="V51" s="62">
        <f>SUM($D51:I51)</f>
        <v>17400</v>
      </c>
      <c r="W51" s="62">
        <f>SUM($D51:J51)</f>
        <v>20100</v>
      </c>
      <c r="X51" s="62">
        <f>SUM($D51:K51)</f>
        <v>22800</v>
      </c>
      <c r="Y51" s="62">
        <f>SUM($D51:L51)</f>
        <v>25500</v>
      </c>
      <c r="Z51" s="62">
        <f>SUM($D51:M51)</f>
        <v>28200</v>
      </c>
      <c r="AA51" s="62">
        <f>SUM($D51:N51)</f>
        <v>30900</v>
      </c>
      <c r="AB51" s="62">
        <f>SUM($D51:O51)</f>
        <v>33600</v>
      </c>
    </row>
    <row r="52" spans="1:28" s="61" customFormat="1" ht="12.75" x14ac:dyDescent="0.2">
      <c r="A52" s="60" t="s">
        <v>182</v>
      </c>
      <c r="B52" s="61" t="s">
        <v>183</v>
      </c>
      <c r="C52" s="47">
        <f>SUM(D52:O52)</f>
        <v>0</v>
      </c>
      <c r="D52" s="47"/>
      <c r="E52" s="47">
        <f>+'[1]MOD 2019 MES A MES'!E52</f>
        <v>0</v>
      </c>
      <c r="F52" s="47">
        <f>+'[1]MOD 2019 MES A MES'!F52</f>
        <v>0</v>
      </c>
      <c r="G52" s="47">
        <f>+'[1]MOD 2019 MES A MES'!G52</f>
        <v>0</v>
      </c>
      <c r="H52" s="47">
        <f>+'[1]MOD 2019 MES A MES'!H52</f>
        <v>0</v>
      </c>
      <c r="I52" s="47">
        <f>+'[1]MOD 2019 MES A MES'!I52</f>
        <v>0</v>
      </c>
      <c r="J52" s="47">
        <f>+'[1]MOD 2019 MES A MES'!J52</f>
        <v>0</v>
      </c>
      <c r="K52" s="47">
        <f>+'[1]MOD 2019 MES A MES'!K52</f>
        <v>0</v>
      </c>
      <c r="L52" s="47">
        <f>+'[1]MOD 2019 MES A MES'!L52</f>
        <v>0</v>
      </c>
      <c r="M52" s="47">
        <f>+'[1]MOD 2019 MES A MES'!M52</f>
        <v>0</v>
      </c>
      <c r="N52" s="47">
        <f>+'[1]MOD 2019 MES A MES'!N52</f>
        <v>0</v>
      </c>
      <c r="O52" s="47">
        <f>+'[1]MOD 2019 MES A MES'!O52</f>
        <v>0</v>
      </c>
      <c r="P52" s="60" t="s">
        <v>182</v>
      </c>
      <c r="Q52" s="62">
        <f t="shared" si="6"/>
        <v>0</v>
      </c>
      <c r="R52" s="62">
        <f>SUM($D52:E52)</f>
        <v>0</v>
      </c>
      <c r="S52" s="62">
        <f>SUM($D52:F52)</f>
        <v>0</v>
      </c>
      <c r="T52" s="62">
        <f>SUM($D52:G52)</f>
        <v>0</v>
      </c>
      <c r="U52" s="62">
        <f>SUM($D52:H52)</f>
        <v>0</v>
      </c>
      <c r="V52" s="62">
        <f>SUM($D52:I52)</f>
        <v>0</v>
      </c>
      <c r="W52" s="62">
        <f>SUM($D52:J52)</f>
        <v>0</v>
      </c>
      <c r="X52" s="62">
        <f>SUM($D52:K52)</f>
        <v>0</v>
      </c>
      <c r="Y52" s="62">
        <f>SUM($D52:L52)</f>
        <v>0</v>
      </c>
      <c r="Z52" s="62">
        <f>SUM($D52:M52)</f>
        <v>0</v>
      </c>
      <c r="AA52" s="62">
        <f>SUM($D52:N52)</f>
        <v>0</v>
      </c>
      <c r="AB52" s="62">
        <f>SUM($D52:O52)</f>
        <v>0</v>
      </c>
    </row>
    <row r="53" spans="1:28" s="61" customFormat="1" ht="12.75" x14ac:dyDescent="0.2">
      <c r="A53" s="60" t="s">
        <v>46</v>
      </c>
      <c r="B53" s="61" t="s">
        <v>184</v>
      </c>
      <c r="C53" s="47">
        <f>SUM(D53:O53)</f>
        <v>1800</v>
      </c>
      <c r="D53" s="47">
        <v>150</v>
      </c>
      <c r="E53" s="47">
        <f>+'[1]MOD 2019 MES A MES'!E53</f>
        <v>600</v>
      </c>
      <c r="F53" s="47">
        <f>+'[1]MOD 2019 MES A MES'!F53</f>
        <v>0</v>
      </c>
      <c r="G53" s="47">
        <f>+'[1]MOD 2019 MES A MES'!G53</f>
        <v>0</v>
      </c>
      <c r="H53" s="47">
        <f>+'[1]MOD 2019 MES A MES'!H53</f>
        <v>0</v>
      </c>
      <c r="I53" s="47">
        <f>+'[1]MOD 2019 MES A MES'!I53</f>
        <v>150</v>
      </c>
      <c r="J53" s="47">
        <f>+'[1]MOD 2019 MES A MES'!J53</f>
        <v>150</v>
      </c>
      <c r="K53" s="47">
        <f>+'[1]MOD 2019 MES A MES'!K53</f>
        <v>150</v>
      </c>
      <c r="L53" s="47">
        <f>+'[1]MOD 2019 MES A MES'!L53</f>
        <v>150</v>
      </c>
      <c r="M53" s="47">
        <f>+'[1]MOD 2019 MES A MES'!M53</f>
        <v>150</v>
      </c>
      <c r="N53" s="47">
        <f>+'[1]MOD 2019 MES A MES'!N53</f>
        <v>150</v>
      </c>
      <c r="O53" s="47">
        <f>+'[1]MOD 2019 MES A MES'!O53</f>
        <v>150</v>
      </c>
      <c r="P53" s="60" t="s">
        <v>46</v>
      </c>
      <c r="Q53" s="62">
        <f t="shared" si="6"/>
        <v>150</v>
      </c>
      <c r="R53" s="62">
        <f>SUM($D53:E53)</f>
        <v>750</v>
      </c>
      <c r="S53" s="62">
        <f>SUM($D53:F53)</f>
        <v>750</v>
      </c>
      <c r="T53" s="62">
        <f>SUM($D53:G53)</f>
        <v>750</v>
      </c>
      <c r="U53" s="62">
        <f>SUM($D53:H53)</f>
        <v>750</v>
      </c>
      <c r="V53" s="62">
        <f>SUM($D53:I53)</f>
        <v>900</v>
      </c>
      <c r="W53" s="62">
        <f>SUM($D53:J53)</f>
        <v>1050</v>
      </c>
      <c r="X53" s="62">
        <f>SUM($D53:K53)</f>
        <v>1200</v>
      </c>
      <c r="Y53" s="62">
        <f>SUM($D53:L53)</f>
        <v>1350</v>
      </c>
      <c r="Z53" s="62">
        <f>SUM($D53:M53)</f>
        <v>1500</v>
      </c>
      <c r="AA53" s="62">
        <f>SUM($D53:N53)</f>
        <v>1650</v>
      </c>
      <c r="AB53" s="62">
        <f>SUM($D53:O53)</f>
        <v>1800</v>
      </c>
    </row>
    <row r="54" spans="1:28" s="57" customFormat="1" x14ac:dyDescent="0.25">
      <c r="A54" s="56" t="s">
        <v>185</v>
      </c>
      <c r="B54" s="57" t="s">
        <v>186</v>
      </c>
      <c r="C54" s="58">
        <f>SUM(C55:C56)</f>
        <v>573942</v>
      </c>
      <c r="D54" s="58">
        <f t="shared" ref="D54:O54" si="19">SUM(D55:D56)</f>
        <v>56526</v>
      </c>
      <c r="E54" s="58">
        <f t="shared" si="19"/>
        <v>-47826</v>
      </c>
      <c r="F54" s="58">
        <f t="shared" si="19"/>
        <v>56524</v>
      </c>
      <c r="G54" s="58">
        <f t="shared" si="19"/>
        <v>56524</v>
      </c>
      <c r="H54" s="58">
        <f t="shared" si="19"/>
        <v>56524</v>
      </c>
      <c r="I54" s="58">
        <f t="shared" si="19"/>
        <v>56524</v>
      </c>
      <c r="J54" s="58">
        <f t="shared" si="19"/>
        <v>56524</v>
      </c>
      <c r="K54" s="58">
        <f t="shared" si="19"/>
        <v>56524</v>
      </c>
      <c r="L54" s="58">
        <f t="shared" si="19"/>
        <v>56524</v>
      </c>
      <c r="M54" s="58">
        <f t="shared" si="19"/>
        <v>56524</v>
      </c>
      <c r="N54" s="58">
        <f t="shared" si="19"/>
        <v>56524</v>
      </c>
      <c r="O54" s="58">
        <f t="shared" si="19"/>
        <v>56526</v>
      </c>
      <c r="P54" s="56" t="s">
        <v>185</v>
      </c>
      <c r="Q54" s="63">
        <f t="shared" si="6"/>
        <v>56526</v>
      </c>
      <c r="R54" s="64">
        <f>SUM($D54:E54)</f>
        <v>8700</v>
      </c>
      <c r="S54" s="64">
        <f>SUM($D54:F54)</f>
        <v>65224</v>
      </c>
      <c r="T54" s="64">
        <f>SUM($D54:G54)</f>
        <v>121748</v>
      </c>
      <c r="U54" s="64">
        <f>SUM($D54:H54)</f>
        <v>178272</v>
      </c>
      <c r="V54" s="64">
        <f>SUM($D54:I54)</f>
        <v>234796</v>
      </c>
      <c r="W54" s="64">
        <f>SUM($D54:J54)</f>
        <v>291320</v>
      </c>
      <c r="X54" s="64">
        <f>SUM($D54:K54)</f>
        <v>347844</v>
      </c>
      <c r="Y54" s="64">
        <f>SUM($D54:L54)</f>
        <v>404368</v>
      </c>
      <c r="Z54" s="64">
        <f>SUM($D54:M54)</f>
        <v>460892</v>
      </c>
      <c r="AA54" s="64">
        <f>SUM($D54:N54)</f>
        <v>517416</v>
      </c>
      <c r="AB54" s="64">
        <f>SUM($D54:O54)</f>
        <v>573942</v>
      </c>
    </row>
    <row r="55" spans="1:28" s="61" customFormat="1" ht="12.75" x14ac:dyDescent="0.2">
      <c r="A55" s="60" t="s">
        <v>47</v>
      </c>
      <c r="B55" s="61" t="s">
        <v>48</v>
      </c>
      <c r="C55" s="47">
        <f>SUM(D55:O55)</f>
        <v>573942</v>
      </c>
      <c r="D55" s="47">
        <v>56526</v>
      </c>
      <c r="E55" s="47">
        <f>+'[1]MOD 2019 MES A MES'!E55</f>
        <v>-47826</v>
      </c>
      <c r="F55" s="47">
        <f>+'[1]MOD 2019 MES A MES'!F55</f>
        <v>56524</v>
      </c>
      <c r="G55" s="47">
        <f>+'[1]MOD 2019 MES A MES'!G55</f>
        <v>56524</v>
      </c>
      <c r="H55" s="47">
        <f>+'[1]MOD 2019 MES A MES'!H55</f>
        <v>56524</v>
      </c>
      <c r="I55" s="47">
        <f>+'[1]MOD 2019 MES A MES'!I55</f>
        <v>56524</v>
      </c>
      <c r="J55" s="47">
        <f>+'[1]MOD 2019 MES A MES'!J55</f>
        <v>56524</v>
      </c>
      <c r="K55" s="47">
        <f>+'[1]MOD 2019 MES A MES'!K55</f>
        <v>56524</v>
      </c>
      <c r="L55" s="47">
        <f>+'[1]MOD 2019 MES A MES'!L55</f>
        <v>56524</v>
      </c>
      <c r="M55" s="47">
        <f>+'[1]MOD 2019 MES A MES'!M55</f>
        <v>56524</v>
      </c>
      <c r="N55" s="47">
        <f>+'[1]MOD 2019 MES A MES'!N55</f>
        <v>56524</v>
      </c>
      <c r="O55" s="47">
        <f>+'[1]MOD 2019 MES A MES'!O55</f>
        <v>56526</v>
      </c>
      <c r="P55" s="60" t="s">
        <v>47</v>
      </c>
      <c r="Q55" s="62">
        <f t="shared" si="6"/>
        <v>56526</v>
      </c>
      <c r="R55" s="62">
        <f>SUM($D55:E55)</f>
        <v>8700</v>
      </c>
      <c r="S55" s="62">
        <f>SUM($D55:F55)</f>
        <v>65224</v>
      </c>
      <c r="T55" s="62">
        <f>SUM($D55:G55)</f>
        <v>121748</v>
      </c>
      <c r="U55" s="62">
        <f>SUM($D55:H55)</f>
        <v>178272</v>
      </c>
      <c r="V55" s="62">
        <f>SUM($D55:I55)</f>
        <v>234796</v>
      </c>
      <c r="W55" s="62">
        <f>SUM($D55:J55)</f>
        <v>291320</v>
      </c>
      <c r="X55" s="62">
        <f>SUM($D55:K55)</f>
        <v>347844</v>
      </c>
      <c r="Y55" s="62">
        <f>SUM($D55:L55)</f>
        <v>404368</v>
      </c>
      <c r="Z55" s="62">
        <f>SUM($D55:M55)</f>
        <v>460892</v>
      </c>
      <c r="AA55" s="62">
        <f>SUM($D55:N55)</f>
        <v>517416</v>
      </c>
      <c r="AB55" s="62">
        <f>SUM($D55:O55)</f>
        <v>573942</v>
      </c>
    </row>
    <row r="56" spans="1:28" s="61" customFormat="1" ht="12.75" x14ac:dyDescent="0.2">
      <c r="A56" s="60" t="s">
        <v>187</v>
      </c>
      <c r="B56" s="61" t="s">
        <v>188</v>
      </c>
      <c r="C56" s="47">
        <f>SUM(D56:O56)</f>
        <v>0</v>
      </c>
      <c r="D56" s="47"/>
      <c r="E56" s="47">
        <f>+'[1]MOD 2019 MES A MES'!E56</f>
        <v>0</v>
      </c>
      <c r="F56" s="47">
        <f>+'[1]MOD 2019 MES A MES'!F56</f>
        <v>0</v>
      </c>
      <c r="G56" s="47">
        <f>+'[1]MOD 2019 MES A MES'!G56</f>
        <v>0</v>
      </c>
      <c r="H56" s="47">
        <f>+'[1]MOD 2019 MES A MES'!H56</f>
        <v>0</v>
      </c>
      <c r="I56" s="47">
        <f>+'[1]MOD 2019 MES A MES'!I56</f>
        <v>0</v>
      </c>
      <c r="J56" s="47">
        <f>+'[1]MOD 2019 MES A MES'!J56</f>
        <v>0</v>
      </c>
      <c r="K56" s="47">
        <f>+'[1]MOD 2019 MES A MES'!K56</f>
        <v>0</v>
      </c>
      <c r="L56" s="47">
        <f>+'[1]MOD 2019 MES A MES'!L56</f>
        <v>0</v>
      </c>
      <c r="M56" s="47">
        <f>+'[1]MOD 2019 MES A MES'!M56</f>
        <v>0</v>
      </c>
      <c r="N56" s="47">
        <f>+'[1]MOD 2019 MES A MES'!N56</f>
        <v>0</v>
      </c>
      <c r="O56" s="47">
        <f>+'[1]MOD 2019 MES A MES'!O56</f>
        <v>0</v>
      </c>
      <c r="P56" s="60" t="s">
        <v>187</v>
      </c>
      <c r="Q56" s="62">
        <f t="shared" si="6"/>
        <v>0</v>
      </c>
      <c r="R56" s="62">
        <f>SUM($D56:E56)</f>
        <v>0</v>
      </c>
      <c r="S56" s="62">
        <f>SUM($D56:F56)</f>
        <v>0</v>
      </c>
      <c r="T56" s="62">
        <f>SUM($D56:G56)</f>
        <v>0</v>
      </c>
      <c r="U56" s="62">
        <f>SUM($D56:H56)</f>
        <v>0</v>
      </c>
      <c r="V56" s="62">
        <f>SUM($D56:I56)</f>
        <v>0</v>
      </c>
      <c r="W56" s="62">
        <f>SUM($D56:J56)</f>
        <v>0</v>
      </c>
      <c r="X56" s="62">
        <f>SUM($D56:K56)</f>
        <v>0</v>
      </c>
      <c r="Y56" s="62">
        <f>SUM($D56:L56)</f>
        <v>0</v>
      </c>
      <c r="Z56" s="62">
        <f>SUM($D56:M56)</f>
        <v>0</v>
      </c>
      <c r="AA56" s="62">
        <f>SUM($D56:N56)</f>
        <v>0</v>
      </c>
      <c r="AB56" s="62">
        <f>SUM($D56:O56)</f>
        <v>0</v>
      </c>
    </row>
    <row r="57" spans="1:28" s="57" customFormat="1" x14ac:dyDescent="0.25">
      <c r="A57" s="56" t="s">
        <v>189</v>
      </c>
      <c r="B57" s="57" t="s">
        <v>190</v>
      </c>
      <c r="C57" s="58">
        <f t="shared" ref="C57:O57" si="20">SUM(C58:C60)</f>
        <v>4500</v>
      </c>
      <c r="D57" s="58">
        <f t="shared" si="20"/>
        <v>250</v>
      </c>
      <c r="E57" s="58">
        <f t="shared" si="20"/>
        <v>1750</v>
      </c>
      <c r="F57" s="58">
        <f t="shared" si="20"/>
        <v>250</v>
      </c>
      <c r="G57" s="58">
        <f t="shared" si="20"/>
        <v>250</v>
      </c>
      <c r="H57" s="58">
        <f t="shared" si="20"/>
        <v>250</v>
      </c>
      <c r="I57" s="58">
        <f t="shared" si="20"/>
        <v>250</v>
      </c>
      <c r="J57" s="58">
        <f t="shared" si="20"/>
        <v>250</v>
      </c>
      <c r="K57" s="58">
        <f t="shared" si="20"/>
        <v>250</v>
      </c>
      <c r="L57" s="58">
        <f t="shared" si="20"/>
        <v>250</v>
      </c>
      <c r="M57" s="58">
        <f t="shared" si="20"/>
        <v>250</v>
      </c>
      <c r="N57" s="58">
        <f t="shared" si="20"/>
        <v>250</v>
      </c>
      <c r="O57" s="58">
        <f t="shared" si="20"/>
        <v>250</v>
      </c>
      <c r="P57" s="56" t="s">
        <v>189</v>
      </c>
      <c r="Q57" s="63">
        <f t="shared" si="6"/>
        <v>250</v>
      </c>
      <c r="R57" s="64">
        <f>SUM($D57:E57)</f>
        <v>2000</v>
      </c>
      <c r="S57" s="64">
        <f>SUM($D57:F57)</f>
        <v>2250</v>
      </c>
      <c r="T57" s="64">
        <f>SUM($D57:G57)</f>
        <v>2500</v>
      </c>
      <c r="U57" s="64">
        <f>SUM($D57:H57)</f>
        <v>2750</v>
      </c>
      <c r="V57" s="64">
        <f>SUM($D57:I57)</f>
        <v>3000</v>
      </c>
      <c r="W57" s="64">
        <f>SUM($D57:J57)</f>
        <v>3250</v>
      </c>
      <c r="X57" s="64">
        <f>SUM($D57:K57)</f>
        <v>3500</v>
      </c>
      <c r="Y57" s="64">
        <f>SUM($D57:L57)</f>
        <v>3750</v>
      </c>
      <c r="Z57" s="64">
        <f>SUM($D57:M57)</f>
        <v>4000</v>
      </c>
      <c r="AA57" s="64">
        <f>SUM($D57:N57)</f>
        <v>4250</v>
      </c>
      <c r="AB57" s="64">
        <f>SUM($D57:O57)</f>
        <v>4500</v>
      </c>
    </row>
    <row r="58" spans="1:28" s="61" customFormat="1" ht="12.75" x14ac:dyDescent="0.2">
      <c r="A58" s="60" t="s">
        <v>191</v>
      </c>
      <c r="B58" s="61" t="s">
        <v>192</v>
      </c>
      <c r="C58" s="65">
        <f>SUM(D58:O58)</f>
        <v>0</v>
      </c>
      <c r="D58" s="47">
        <v>0</v>
      </c>
      <c r="E58" s="47">
        <f>+'[1]MOD 2019 MES A MES'!E58</f>
        <v>0</v>
      </c>
      <c r="F58" s="47">
        <f>+'[1]MOD 2019 MES A MES'!F58</f>
        <v>0</v>
      </c>
      <c r="G58" s="47">
        <f>+'[1]MOD 2019 MES A MES'!G58</f>
        <v>0</v>
      </c>
      <c r="H58" s="47">
        <f>+'[1]MOD 2019 MES A MES'!H58</f>
        <v>0</v>
      </c>
      <c r="I58" s="47">
        <f>+'[1]MOD 2019 MES A MES'!I58</f>
        <v>0</v>
      </c>
      <c r="J58" s="47">
        <f>+'[1]MOD 2019 MES A MES'!J58</f>
        <v>0</v>
      </c>
      <c r="K58" s="47">
        <f>+'[1]MOD 2019 MES A MES'!K58</f>
        <v>0</v>
      </c>
      <c r="L58" s="47">
        <f>+'[1]MOD 2019 MES A MES'!L58</f>
        <v>0</v>
      </c>
      <c r="M58" s="47">
        <f>+'[1]MOD 2019 MES A MES'!M58</f>
        <v>0</v>
      </c>
      <c r="N58" s="47">
        <f>+'[1]MOD 2019 MES A MES'!N58</f>
        <v>0</v>
      </c>
      <c r="O58" s="47">
        <f>+'[1]MOD 2019 MES A MES'!O58</f>
        <v>0</v>
      </c>
      <c r="P58" s="60" t="s">
        <v>191</v>
      </c>
      <c r="Q58" s="62">
        <f t="shared" si="6"/>
        <v>0</v>
      </c>
      <c r="R58" s="62">
        <f>SUM($D58:E58)</f>
        <v>0</v>
      </c>
      <c r="S58" s="62">
        <f>SUM($D58:F58)</f>
        <v>0</v>
      </c>
      <c r="T58" s="62">
        <f>SUM($D58:G58)</f>
        <v>0</v>
      </c>
      <c r="U58" s="62">
        <f>SUM($D58:H58)</f>
        <v>0</v>
      </c>
      <c r="V58" s="62">
        <f>SUM($D58:I58)</f>
        <v>0</v>
      </c>
      <c r="W58" s="62">
        <f>SUM($D58:J58)</f>
        <v>0</v>
      </c>
      <c r="X58" s="62">
        <f>SUM($D58:K58)</f>
        <v>0</v>
      </c>
      <c r="Y58" s="62">
        <f>SUM($D58:L58)</f>
        <v>0</v>
      </c>
      <c r="Z58" s="62">
        <f>SUM($D58:M58)</f>
        <v>0</v>
      </c>
      <c r="AA58" s="62">
        <f>SUM($D58:N58)</f>
        <v>0</v>
      </c>
      <c r="AB58" s="62">
        <f>SUM($D58:O58)</f>
        <v>0</v>
      </c>
    </row>
    <row r="59" spans="1:28" s="61" customFormat="1" ht="12.75" x14ac:dyDescent="0.2">
      <c r="A59" s="60" t="s">
        <v>193</v>
      </c>
      <c r="B59" s="61" t="s">
        <v>194</v>
      </c>
      <c r="C59" s="65">
        <f t="shared" ref="C59:C60" si="21">SUM(D59:O59)</f>
        <v>0</v>
      </c>
      <c r="D59" s="47">
        <v>0</v>
      </c>
      <c r="E59" s="47">
        <f>+'[1]MOD 2019 MES A MES'!E59</f>
        <v>0</v>
      </c>
      <c r="F59" s="47">
        <f>+'[1]MOD 2019 MES A MES'!F59</f>
        <v>0</v>
      </c>
      <c r="G59" s="47">
        <f>+'[1]MOD 2019 MES A MES'!G59</f>
        <v>0</v>
      </c>
      <c r="H59" s="47">
        <f>+'[1]MOD 2019 MES A MES'!H59</f>
        <v>0</v>
      </c>
      <c r="I59" s="47">
        <f>+'[1]MOD 2019 MES A MES'!I59</f>
        <v>0</v>
      </c>
      <c r="J59" s="47">
        <f>+'[1]MOD 2019 MES A MES'!J59</f>
        <v>0</v>
      </c>
      <c r="K59" s="47">
        <f>+'[1]MOD 2019 MES A MES'!K59</f>
        <v>0</v>
      </c>
      <c r="L59" s="47">
        <f>+'[1]MOD 2019 MES A MES'!L59</f>
        <v>0</v>
      </c>
      <c r="M59" s="47">
        <f>+'[1]MOD 2019 MES A MES'!M59</f>
        <v>0</v>
      </c>
      <c r="N59" s="47">
        <f>+'[1]MOD 2019 MES A MES'!N59</f>
        <v>0</v>
      </c>
      <c r="O59" s="47">
        <f>+'[1]MOD 2019 MES A MES'!O59</f>
        <v>0</v>
      </c>
      <c r="P59" s="60" t="s">
        <v>193</v>
      </c>
      <c r="Q59" s="62">
        <f t="shared" si="6"/>
        <v>0</v>
      </c>
      <c r="R59" s="62">
        <f>SUM($D59:E59)</f>
        <v>0</v>
      </c>
      <c r="S59" s="62">
        <f>SUM($D59:F59)</f>
        <v>0</v>
      </c>
      <c r="T59" s="62">
        <f>SUM($D59:G59)</f>
        <v>0</v>
      </c>
      <c r="U59" s="62">
        <f>SUM($D59:H59)</f>
        <v>0</v>
      </c>
      <c r="V59" s="62">
        <f>SUM($D59:I59)</f>
        <v>0</v>
      </c>
      <c r="W59" s="62">
        <f>SUM($D59:J59)</f>
        <v>0</v>
      </c>
      <c r="X59" s="62">
        <f>SUM($D59:K59)</f>
        <v>0</v>
      </c>
      <c r="Y59" s="62">
        <f>SUM($D59:L59)</f>
        <v>0</v>
      </c>
      <c r="Z59" s="62">
        <f>SUM($D59:M59)</f>
        <v>0</v>
      </c>
      <c r="AA59" s="62">
        <f>SUM($D59:N59)</f>
        <v>0</v>
      </c>
      <c r="AB59" s="62">
        <f>SUM($D59:O59)</f>
        <v>0</v>
      </c>
    </row>
    <row r="60" spans="1:28" s="61" customFormat="1" ht="12.75" x14ac:dyDescent="0.2">
      <c r="A60" s="60" t="s">
        <v>49</v>
      </c>
      <c r="B60" s="61" t="s">
        <v>50</v>
      </c>
      <c r="C60" s="65">
        <f t="shared" si="21"/>
        <v>4500</v>
      </c>
      <c r="D60" s="47">
        <v>250</v>
      </c>
      <c r="E60" s="47">
        <f>+'[1]MOD 2019 MES A MES'!E60</f>
        <v>1750</v>
      </c>
      <c r="F60" s="47">
        <f>+'[1]MOD 2019 MES A MES'!F60</f>
        <v>250</v>
      </c>
      <c r="G60" s="47">
        <f>+'[1]MOD 2019 MES A MES'!G60</f>
        <v>250</v>
      </c>
      <c r="H60" s="47">
        <f>+'[1]MOD 2019 MES A MES'!H60</f>
        <v>250</v>
      </c>
      <c r="I60" s="47">
        <f>+'[1]MOD 2019 MES A MES'!I60</f>
        <v>250</v>
      </c>
      <c r="J60" s="47">
        <f>+'[1]MOD 2019 MES A MES'!J60</f>
        <v>250</v>
      </c>
      <c r="K60" s="47">
        <f>+'[1]MOD 2019 MES A MES'!K60</f>
        <v>250</v>
      </c>
      <c r="L60" s="47">
        <f>+'[1]MOD 2019 MES A MES'!L60</f>
        <v>250</v>
      </c>
      <c r="M60" s="47">
        <f>+'[1]MOD 2019 MES A MES'!M60</f>
        <v>250</v>
      </c>
      <c r="N60" s="47">
        <f>+'[1]MOD 2019 MES A MES'!N60</f>
        <v>250</v>
      </c>
      <c r="O60" s="47">
        <f>+'[1]MOD 2019 MES A MES'!O60</f>
        <v>250</v>
      </c>
      <c r="P60" s="60" t="s">
        <v>49</v>
      </c>
      <c r="Q60" s="62">
        <f t="shared" si="6"/>
        <v>250</v>
      </c>
      <c r="R60" s="63">
        <f>SUM($D60:E60)</f>
        <v>2000</v>
      </c>
      <c r="S60" s="62">
        <f>SUM($D60:F60)</f>
        <v>2250</v>
      </c>
      <c r="T60" s="62">
        <f>SUM($D60:G60)</f>
        <v>2500</v>
      </c>
      <c r="U60" s="62">
        <f>SUM($D60:H60)</f>
        <v>2750</v>
      </c>
      <c r="V60" s="62">
        <f>SUM($D60:I60)</f>
        <v>3000</v>
      </c>
      <c r="W60" s="62">
        <f>SUM($D60:J60)</f>
        <v>3250</v>
      </c>
      <c r="X60" s="62">
        <f>SUM($D60:K60)</f>
        <v>3500</v>
      </c>
      <c r="Y60" s="62">
        <f>SUM($D60:L60)</f>
        <v>3750</v>
      </c>
      <c r="Z60" s="62">
        <f>SUM($D60:M60)</f>
        <v>4000</v>
      </c>
      <c r="AA60" s="62">
        <f>SUM($D60:N60)</f>
        <v>4250</v>
      </c>
      <c r="AB60" s="62">
        <f>SUM($D60:O60)</f>
        <v>4500</v>
      </c>
    </row>
    <row r="61" spans="1:28" s="57" customFormat="1" x14ac:dyDescent="0.25">
      <c r="A61" s="56" t="s">
        <v>195</v>
      </c>
      <c r="B61" s="57" t="s">
        <v>196</v>
      </c>
      <c r="C61" s="58">
        <f>SUM(C62:C66)</f>
        <v>720</v>
      </c>
      <c r="D61" s="58">
        <f t="shared" ref="D61:O61" si="22">SUM(D62:D66)</f>
        <v>60</v>
      </c>
      <c r="E61" s="58">
        <f t="shared" si="22"/>
        <v>60</v>
      </c>
      <c r="F61" s="58">
        <f t="shared" si="22"/>
        <v>60</v>
      </c>
      <c r="G61" s="58">
        <f t="shared" si="22"/>
        <v>60</v>
      </c>
      <c r="H61" s="58">
        <f t="shared" si="22"/>
        <v>60</v>
      </c>
      <c r="I61" s="58">
        <f t="shared" si="22"/>
        <v>60</v>
      </c>
      <c r="J61" s="58">
        <f t="shared" si="22"/>
        <v>60</v>
      </c>
      <c r="K61" s="58">
        <f t="shared" si="22"/>
        <v>60</v>
      </c>
      <c r="L61" s="58">
        <f t="shared" si="22"/>
        <v>60</v>
      </c>
      <c r="M61" s="58">
        <f t="shared" si="22"/>
        <v>60</v>
      </c>
      <c r="N61" s="58">
        <f t="shared" si="22"/>
        <v>60</v>
      </c>
      <c r="O61" s="58">
        <f t="shared" si="22"/>
        <v>60</v>
      </c>
      <c r="P61" s="56" t="s">
        <v>195</v>
      </c>
      <c r="Q61" s="64">
        <f t="shared" si="6"/>
        <v>60</v>
      </c>
      <c r="R61" s="64">
        <f>SUM($D61:E61)</f>
        <v>120</v>
      </c>
      <c r="S61" s="64">
        <f>SUM($D61:F61)</f>
        <v>180</v>
      </c>
      <c r="T61" s="64">
        <f>SUM($D61:G61)</f>
        <v>240</v>
      </c>
      <c r="U61" s="64">
        <f>SUM($D61:H61)</f>
        <v>300</v>
      </c>
      <c r="V61" s="64">
        <f>SUM($D61:I61)</f>
        <v>360</v>
      </c>
      <c r="W61" s="64">
        <f>SUM($D61:J61)</f>
        <v>420</v>
      </c>
      <c r="X61" s="64">
        <f>SUM($D61:K61)</f>
        <v>480</v>
      </c>
      <c r="Y61" s="64">
        <f>SUM($D61:L61)</f>
        <v>540</v>
      </c>
      <c r="Z61" s="64">
        <f>SUM($D61:M61)</f>
        <v>600</v>
      </c>
      <c r="AA61" s="64">
        <f>SUM($D61:N61)</f>
        <v>660</v>
      </c>
      <c r="AB61" s="63">
        <f>SUM($D61:O61)</f>
        <v>720</v>
      </c>
    </row>
    <row r="62" spans="1:28" s="61" customFormat="1" ht="12.75" x14ac:dyDescent="0.2">
      <c r="A62" s="60" t="s">
        <v>197</v>
      </c>
      <c r="B62" s="66" t="s">
        <v>198</v>
      </c>
      <c r="C62" s="47">
        <f>SUM(D62:O62)</f>
        <v>0</v>
      </c>
      <c r="D62" s="47"/>
      <c r="E62" s="47">
        <f>+'[1]MOD 2019 MES A MES'!E62</f>
        <v>0</v>
      </c>
      <c r="F62" s="47">
        <f>+'[1]MOD 2019 MES A MES'!F62</f>
        <v>0</v>
      </c>
      <c r="G62" s="47">
        <f>+'[1]MOD 2019 MES A MES'!G62</f>
        <v>0</v>
      </c>
      <c r="H62" s="47">
        <f>+'[1]MOD 2019 MES A MES'!H62</f>
        <v>0</v>
      </c>
      <c r="I62" s="47">
        <f>+'[1]MOD 2019 MES A MES'!I62</f>
        <v>0</v>
      </c>
      <c r="J62" s="47">
        <f>+'[1]MOD 2019 MES A MES'!J62</f>
        <v>0</v>
      </c>
      <c r="K62" s="47">
        <f>+'[1]MOD 2019 MES A MES'!K62</f>
        <v>0</v>
      </c>
      <c r="L62" s="47">
        <f>+'[1]MOD 2019 MES A MES'!L62</f>
        <v>0</v>
      </c>
      <c r="M62" s="47">
        <f>+'[1]MOD 2019 MES A MES'!M62</f>
        <v>0</v>
      </c>
      <c r="N62" s="47">
        <f>+'[1]MOD 2019 MES A MES'!N62</f>
        <v>0</v>
      </c>
      <c r="O62" s="47">
        <f>+'[1]MOD 2019 MES A MES'!O62</f>
        <v>0</v>
      </c>
      <c r="P62" s="60" t="s">
        <v>197</v>
      </c>
      <c r="Q62" s="62">
        <f t="shared" si="6"/>
        <v>0</v>
      </c>
      <c r="R62" s="62">
        <f>SUM($D62:E62)</f>
        <v>0</v>
      </c>
      <c r="S62" s="62">
        <f>SUM($D62:F62)</f>
        <v>0</v>
      </c>
      <c r="T62" s="62">
        <f>SUM($D62:G62)</f>
        <v>0</v>
      </c>
      <c r="U62" s="62">
        <f>SUM($D62:H62)</f>
        <v>0</v>
      </c>
      <c r="V62" s="62">
        <f>SUM($D62:I62)</f>
        <v>0</v>
      </c>
      <c r="W62" s="62">
        <f>SUM($D62:J62)</f>
        <v>0</v>
      </c>
      <c r="X62" s="62">
        <f>SUM($D62:K62)</f>
        <v>0</v>
      </c>
      <c r="Y62" s="62">
        <f>SUM($D62:L62)</f>
        <v>0</v>
      </c>
      <c r="Z62" s="62">
        <f>SUM($D62:M62)</f>
        <v>0</v>
      </c>
      <c r="AA62" s="62">
        <f>SUM($D62:N62)</f>
        <v>0</v>
      </c>
      <c r="AB62" s="62">
        <f>SUM($D62:O62)</f>
        <v>0</v>
      </c>
    </row>
    <row r="63" spans="1:28" s="61" customFormat="1" ht="12.75" x14ac:dyDescent="0.2">
      <c r="A63" s="60" t="s">
        <v>51</v>
      </c>
      <c r="B63" s="66" t="s">
        <v>199</v>
      </c>
      <c r="C63" s="47">
        <f t="shared" ref="C63:C66" si="23">SUM(D63:O63)</f>
        <v>480</v>
      </c>
      <c r="D63" s="47">
        <v>40</v>
      </c>
      <c r="E63" s="47">
        <f>+'[1]MOD 2019 MES A MES'!E63</f>
        <v>40</v>
      </c>
      <c r="F63" s="47">
        <f>+'[1]MOD 2019 MES A MES'!F63</f>
        <v>40</v>
      </c>
      <c r="G63" s="47">
        <f>+'[1]MOD 2019 MES A MES'!G63</f>
        <v>40</v>
      </c>
      <c r="H63" s="47">
        <f>+'[1]MOD 2019 MES A MES'!H63</f>
        <v>40</v>
      </c>
      <c r="I63" s="47">
        <f>+'[1]MOD 2019 MES A MES'!I63</f>
        <v>40</v>
      </c>
      <c r="J63" s="47">
        <f>+'[1]MOD 2019 MES A MES'!J63</f>
        <v>40</v>
      </c>
      <c r="K63" s="47">
        <f>+'[1]MOD 2019 MES A MES'!K63</f>
        <v>40</v>
      </c>
      <c r="L63" s="47">
        <f>+'[1]MOD 2019 MES A MES'!L63</f>
        <v>40</v>
      </c>
      <c r="M63" s="47">
        <f>+'[1]MOD 2019 MES A MES'!M63</f>
        <v>40</v>
      </c>
      <c r="N63" s="47">
        <f>+'[1]MOD 2019 MES A MES'!N63</f>
        <v>40</v>
      </c>
      <c r="O63" s="47">
        <f>+'[1]MOD 2019 MES A MES'!O63</f>
        <v>40</v>
      </c>
      <c r="P63" s="60" t="s">
        <v>51</v>
      </c>
      <c r="Q63" s="62">
        <f t="shared" si="6"/>
        <v>40</v>
      </c>
      <c r="R63" s="62">
        <f>SUM($D63:E63)</f>
        <v>80</v>
      </c>
      <c r="S63" s="62">
        <f>SUM($D63:F63)</f>
        <v>120</v>
      </c>
      <c r="T63" s="62">
        <f>SUM($D63:G63)</f>
        <v>160</v>
      </c>
      <c r="U63" s="62">
        <f>SUM($D63:H63)</f>
        <v>200</v>
      </c>
      <c r="V63" s="62">
        <f>SUM($D63:I63)</f>
        <v>240</v>
      </c>
      <c r="W63" s="62">
        <f>SUM($D63:J63)</f>
        <v>280</v>
      </c>
      <c r="X63" s="62">
        <f>SUM($D63:K63)</f>
        <v>320</v>
      </c>
      <c r="Y63" s="62">
        <f>SUM($D63:L63)</f>
        <v>360</v>
      </c>
      <c r="Z63" s="62">
        <f>SUM($D63:M63)</f>
        <v>400</v>
      </c>
      <c r="AA63" s="62">
        <f>SUM($D63:N63)</f>
        <v>440</v>
      </c>
      <c r="AB63" s="62">
        <f>SUM($D63:O63)</f>
        <v>480</v>
      </c>
    </row>
    <row r="64" spans="1:28" s="61" customFormat="1" ht="12.75" x14ac:dyDescent="0.2">
      <c r="A64" s="60" t="s">
        <v>52</v>
      </c>
      <c r="B64" s="66" t="s">
        <v>200</v>
      </c>
      <c r="C64" s="47">
        <f t="shared" si="23"/>
        <v>240</v>
      </c>
      <c r="D64" s="47">
        <v>20</v>
      </c>
      <c r="E64" s="47">
        <f>+'[1]MOD 2019 MES A MES'!E64</f>
        <v>20</v>
      </c>
      <c r="F64" s="47">
        <f>+'[1]MOD 2019 MES A MES'!F64</f>
        <v>20</v>
      </c>
      <c r="G64" s="47">
        <f>+'[1]MOD 2019 MES A MES'!G64</f>
        <v>20</v>
      </c>
      <c r="H64" s="47">
        <f>+'[1]MOD 2019 MES A MES'!H64</f>
        <v>20</v>
      </c>
      <c r="I64" s="47">
        <f>+'[1]MOD 2019 MES A MES'!I64</f>
        <v>20</v>
      </c>
      <c r="J64" s="47">
        <f>+'[1]MOD 2019 MES A MES'!J64</f>
        <v>20</v>
      </c>
      <c r="K64" s="47">
        <f>+'[1]MOD 2019 MES A MES'!K64</f>
        <v>20</v>
      </c>
      <c r="L64" s="47">
        <f>+'[1]MOD 2019 MES A MES'!L64</f>
        <v>20</v>
      </c>
      <c r="M64" s="47">
        <f>+'[1]MOD 2019 MES A MES'!M64</f>
        <v>20</v>
      </c>
      <c r="N64" s="47">
        <f>+'[1]MOD 2019 MES A MES'!N64</f>
        <v>20</v>
      </c>
      <c r="O64" s="47">
        <f>+'[1]MOD 2019 MES A MES'!O64</f>
        <v>20</v>
      </c>
      <c r="P64" s="60" t="s">
        <v>52</v>
      </c>
      <c r="Q64" s="62">
        <f t="shared" si="6"/>
        <v>20</v>
      </c>
      <c r="R64" s="62">
        <f>SUM($D64:E64)</f>
        <v>40</v>
      </c>
      <c r="S64" s="62">
        <f>SUM($D64:F64)</f>
        <v>60</v>
      </c>
      <c r="T64" s="62">
        <f>SUM($D64:G64)</f>
        <v>80</v>
      </c>
      <c r="U64" s="62">
        <f>SUM($D64:H64)</f>
        <v>100</v>
      </c>
      <c r="V64" s="62">
        <f>SUM($D64:I64)</f>
        <v>120</v>
      </c>
      <c r="W64" s="62">
        <f>SUM($D64:J64)</f>
        <v>140</v>
      </c>
      <c r="X64" s="62">
        <f>SUM($D64:K64)</f>
        <v>160</v>
      </c>
      <c r="Y64" s="62">
        <f>SUM($D64:L64)</f>
        <v>180</v>
      </c>
      <c r="Z64" s="62">
        <f>SUM($D64:M64)</f>
        <v>200</v>
      </c>
      <c r="AA64" s="62">
        <f>SUM($D64:N64)</f>
        <v>220</v>
      </c>
      <c r="AB64" s="62">
        <f>SUM($D64:O64)</f>
        <v>240</v>
      </c>
    </row>
    <row r="65" spans="1:28" s="61" customFormat="1" ht="12.75" x14ac:dyDescent="0.2">
      <c r="A65" s="60" t="s">
        <v>201</v>
      </c>
      <c r="B65" s="66" t="s">
        <v>202</v>
      </c>
      <c r="C65" s="47">
        <f t="shared" si="23"/>
        <v>0</v>
      </c>
      <c r="D65" s="47"/>
      <c r="E65" s="47">
        <f>+'[1]MOD 2019 MES A MES'!E65</f>
        <v>0</v>
      </c>
      <c r="F65" s="47">
        <f>+'[1]MOD 2019 MES A MES'!F65</f>
        <v>0</v>
      </c>
      <c r="G65" s="47">
        <f>+'[1]MOD 2019 MES A MES'!G65</f>
        <v>0</v>
      </c>
      <c r="H65" s="47">
        <f>+'[1]MOD 2019 MES A MES'!H65</f>
        <v>0</v>
      </c>
      <c r="I65" s="47">
        <f>+'[1]MOD 2019 MES A MES'!I65</f>
        <v>0</v>
      </c>
      <c r="J65" s="47">
        <f>+'[1]MOD 2019 MES A MES'!J65</f>
        <v>0</v>
      </c>
      <c r="K65" s="47">
        <f>+'[1]MOD 2019 MES A MES'!K65</f>
        <v>0</v>
      </c>
      <c r="L65" s="47">
        <f>+'[1]MOD 2019 MES A MES'!L65</f>
        <v>0</v>
      </c>
      <c r="M65" s="47">
        <f>+'[1]MOD 2019 MES A MES'!M65</f>
        <v>0</v>
      </c>
      <c r="N65" s="47">
        <f>+'[1]MOD 2019 MES A MES'!N65</f>
        <v>0</v>
      </c>
      <c r="O65" s="47">
        <f>+'[1]MOD 2019 MES A MES'!O65</f>
        <v>0</v>
      </c>
      <c r="P65" s="60" t="s">
        <v>201</v>
      </c>
      <c r="Q65" s="62">
        <f t="shared" si="6"/>
        <v>0</v>
      </c>
      <c r="R65" s="62">
        <f>SUM($D65:E65)</f>
        <v>0</v>
      </c>
      <c r="S65" s="62">
        <f>SUM($D65:F65)</f>
        <v>0</v>
      </c>
      <c r="T65" s="62">
        <f>SUM($D65:G65)</f>
        <v>0</v>
      </c>
      <c r="U65" s="62">
        <f>SUM($D65:H65)</f>
        <v>0</v>
      </c>
      <c r="V65" s="62">
        <f>SUM($D65:I65)</f>
        <v>0</v>
      </c>
      <c r="W65" s="62">
        <f>SUM($D65:J65)</f>
        <v>0</v>
      </c>
      <c r="X65" s="62">
        <f>SUM($D65:K65)</f>
        <v>0</v>
      </c>
      <c r="Y65" s="62">
        <f>SUM($D65:L65)</f>
        <v>0</v>
      </c>
      <c r="Z65" s="62">
        <f>SUM($D65:M65)</f>
        <v>0</v>
      </c>
      <c r="AA65" s="62">
        <f>SUM($D65:N65)</f>
        <v>0</v>
      </c>
      <c r="AB65" s="62">
        <f>SUM($D65:O65)</f>
        <v>0</v>
      </c>
    </row>
    <row r="66" spans="1:28" s="61" customFormat="1" ht="12.75" x14ac:dyDescent="0.2">
      <c r="A66" s="60" t="s">
        <v>203</v>
      </c>
      <c r="B66" s="66" t="s">
        <v>204</v>
      </c>
      <c r="C66" s="47">
        <f t="shared" si="23"/>
        <v>0</v>
      </c>
      <c r="D66" s="47"/>
      <c r="E66" s="47">
        <f>+'[1]MOD 2019 MES A MES'!E66</f>
        <v>0</v>
      </c>
      <c r="F66" s="47">
        <f>+'[1]MOD 2019 MES A MES'!F66</f>
        <v>0</v>
      </c>
      <c r="G66" s="47">
        <f>+'[1]MOD 2019 MES A MES'!G66</f>
        <v>0</v>
      </c>
      <c r="H66" s="47">
        <f>+'[1]MOD 2019 MES A MES'!H66</f>
        <v>0</v>
      </c>
      <c r="I66" s="47">
        <f>+'[1]MOD 2019 MES A MES'!I66</f>
        <v>0</v>
      </c>
      <c r="J66" s="47">
        <f>+'[1]MOD 2019 MES A MES'!J66</f>
        <v>0</v>
      </c>
      <c r="K66" s="47">
        <f>+'[1]MOD 2019 MES A MES'!K66</f>
        <v>0</v>
      </c>
      <c r="L66" s="47">
        <f>+'[1]MOD 2019 MES A MES'!L66</f>
        <v>0</v>
      </c>
      <c r="M66" s="47">
        <f>+'[1]MOD 2019 MES A MES'!M66</f>
        <v>0</v>
      </c>
      <c r="N66" s="47">
        <f>+'[1]MOD 2019 MES A MES'!N66</f>
        <v>0</v>
      </c>
      <c r="O66" s="47">
        <f>+'[1]MOD 2019 MES A MES'!O66</f>
        <v>0</v>
      </c>
      <c r="P66" s="60" t="s">
        <v>203</v>
      </c>
      <c r="Q66" s="62">
        <f t="shared" si="6"/>
        <v>0</v>
      </c>
      <c r="R66" s="62">
        <f>SUM($D66:E66)</f>
        <v>0</v>
      </c>
      <c r="S66" s="62">
        <f>SUM($D66:F66)</f>
        <v>0</v>
      </c>
      <c r="T66" s="62">
        <f>SUM($D66:G66)</f>
        <v>0</v>
      </c>
      <c r="U66" s="62">
        <f>SUM($D66:H66)</f>
        <v>0</v>
      </c>
      <c r="V66" s="62">
        <f>SUM($D66:I66)</f>
        <v>0</v>
      </c>
      <c r="W66" s="62">
        <f>SUM($D66:J66)</f>
        <v>0</v>
      </c>
      <c r="X66" s="62">
        <f>SUM($D66:K66)</f>
        <v>0</v>
      </c>
      <c r="Y66" s="62">
        <f>SUM($D66:L66)</f>
        <v>0</v>
      </c>
      <c r="Z66" s="62">
        <f>SUM($D66:M66)</f>
        <v>0</v>
      </c>
      <c r="AA66" s="62">
        <f>SUM($D66:N66)</f>
        <v>0</v>
      </c>
      <c r="AB66" s="62">
        <f>SUM($D66:O66)</f>
        <v>0</v>
      </c>
    </row>
    <row r="67" spans="1:28" s="57" customFormat="1" x14ac:dyDescent="0.25">
      <c r="A67" s="56" t="s">
        <v>98</v>
      </c>
      <c r="B67" s="57" t="s">
        <v>53</v>
      </c>
      <c r="C67" s="58">
        <f t="shared" ref="C67:O67" si="24">+C68+C71+C73+C76+C79+C82</f>
        <v>26200</v>
      </c>
      <c r="D67" s="58">
        <f t="shared" si="24"/>
        <v>1680</v>
      </c>
      <c r="E67" s="58">
        <f t="shared" si="24"/>
        <v>2720</v>
      </c>
      <c r="F67" s="58">
        <f t="shared" si="24"/>
        <v>2025</v>
      </c>
      <c r="G67" s="58">
        <f t="shared" si="24"/>
        <v>1580</v>
      </c>
      <c r="H67" s="58">
        <f t="shared" si="24"/>
        <v>1420</v>
      </c>
      <c r="I67" s="58">
        <f t="shared" si="24"/>
        <v>3925</v>
      </c>
      <c r="J67" s="58">
        <f t="shared" si="24"/>
        <v>1680</v>
      </c>
      <c r="K67" s="58">
        <f t="shared" si="24"/>
        <v>1520</v>
      </c>
      <c r="L67" s="58">
        <f t="shared" si="24"/>
        <v>2525</v>
      </c>
      <c r="M67" s="58">
        <f t="shared" si="24"/>
        <v>1680</v>
      </c>
      <c r="N67" s="58">
        <f t="shared" si="24"/>
        <v>1520</v>
      </c>
      <c r="O67" s="58">
        <f t="shared" si="24"/>
        <v>3925</v>
      </c>
      <c r="P67" s="56" t="s">
        <v>98</v>
      </c>
      <c r="Q67" s="63">
        <f t="shared" si="6"/>
        <v>1680</v>
      </c>
      <c r="R67" s="64">
        <f>SUM($D67:E67)</f>
        <v>4400</v>
      </c>
      <c r="S67" s="64">
        <f>SUM($D67:F67)</f>
        <v>6425</v>
      </c>
      <c r="T67" s="64">
        <f>SUM($D67:G67)</f>
        <v>8005</v>
      </c>
      <c r="U67" s="64">
        <f>SUM($D67:H67)</f>
        <v>9425</v>
      </c>
      <c r="V67" s="64">
        <f>SUM($D67:I67)</f>
        <v>13350</v>
      </c>
      <c r="W67" s="64">
        <f>SUM($D67:J67)</f>
        <v>15030</v>
      </c>
      <c r="X67" s="64">
        <f>SUM($D67:K67)</f>
        <v>16550</v>
      </c>
      <c r="Y67" s="64">
        <f>SUM($D67:L67)</f>
        <v>19075</v>
      </c>
      <c r="Z67" s="64">
        <f>SUM($D67:M67)</f>
        <v>20755</v>
      </c>
      <c r="AA67" s="64">
        <f>SUM($D67:N67)</f>
        <v>22275</v>
      </c>
      <c r="AB67" s="64">
        <f>SUM($D67:O67)</f>
        <v>26200</v>
      </c>
    </row>
    <row r="68" spans="1:28" s="57" customFormat="1" x14ac:dyDescent="0.25">
      <c r="A68" s="56" t="s">
        <v>205</v>
      </c>
      <c r="B68" s="57" t="s">
        <v>206</v>
      </c>
      <c r="C68" s="58">
        <f>SUM(C69:C70)</f>
        <v>9280</v>
      </c>
      <c r="D68" s="58">
        <f t="shared" ref="D68:O68" si="25">SUM(D69:D70)</f>
        <v>530</v>
      </c>
      <c r="E68" s="58">
        <f t="shared" si="25"/>
        <v>1030</v>
      </c>
      <c r="F68" s="58">
        <f t="shared" si="25"/>
        <v>1135</v>
      </c>
      <c r="G68" s="58">
        <f t="shared" si="25"/>
        <v>530</v>
      </c>
      <c r="H68" s="58">
        <f t="shared" si="25"/>
        <v>530</v>
      </c>
      <c r="I68" s="58">
        <f t="shared" si="25"/>
        <v>1135</v>
      </c>
      <c r="J68" s="58">
        <f t="shared" si="25"/>
        <v>530</v>
      </c>
      <c r="K68" s="58">
        <f t="shared" si="25"/>
        <v>530</v>
      </c>
      <c r="L68" s="58">
        <f t="shared" si="25"/>
        <v>1135</v>
      </c>
      <c r="M68" s="58">
        <f t="shared" si="25"/>
        <v>530</v>
      </c>
      <c r="N68" s="58">
        <f t="shared" si="25"/>
        <v>530</v>
      </c>
      <c r="O68" s="58">
        <f t="shared" si="25"/>
        <v>1135</v>
      </c>
      <c r="P68" s="56" t="s">
        <v>205</v>
      </c>
      <c r="Q68" s="63">
        <f t="shared" si="6"/>
        <v>530</v>
      </c>
      <c r="R68" s="64">
        <f>SUM($D68:E68)</f>
        <v>1560</v>
      </c>
      <c r="S68" s="64">
        <f>SUM($D68:F68)</f>
        <v>2695</v>
      </c>
      <c r="T68" s="64">
        <f>SUM($D68:G68)</f>
        <v>3225</v>
      </c>
      <c r="U68" s="64">
        <f>SUM($D68:H68)</f>
        <v>3755</v>
      </c>
      <c r="V68" s="64">
        <f>SUM($D68:I68)</f>
        <v>4890</v>
      </c>
      <c r="W68" s="64">
        <f>SUM($D68:J68)</f>
        <v>5420</v>
      </c>
      <c r="X68" s="64">
        <f>SUM($D68:K68)</f>
        <v>5950</v>
      </c>
      <c r="Y68" s="64">
        <f>SUM($D68:L68)</f>
        <v>7085</v>
      </c>
      <c r="Z68" s="64">
        <f>SUM($D68:M68)</f>
        <v>7615</v>
      </c>
      <c r="AA68" s="64">
        <f>SUM($D68:N68)</f>
        <v>8145</v>
      </c>
      <c r="AB68" s="64">
        <f>SUM($D68:O68)</f>
        <v>9280</v>
      </c>
    </row>
    <row r="69" spans="1:28" s="61" customFormat="1" ht="12.75" x14ac:dyDescent="0.2">
      <c r="A69" s="60" t="s">
        <v>54</v>
      </c>
      <c r="B69" s="61" t="s">
        <v>207</v>
      </c>
      <c r="C69" s="47">
        <f>SUM(D69:O69)</f>
        <v>8420</v>
      </c>
      <c r="D69" s="47">
        <v>500</v>
      </c>
      <c r="E69" s="47">
        <f>+'[1]MOD 2019 MES A MES'!E69</f>
        <v>500</v>
      </c>
      <c r="F69" s="47">
        <f>+'[1]MOD 2019 MES A MES'!F69</f>
        <v>1105</v>
      </c>
      <c r="G69" s="47">
        <f>+'[1]MOD 2019 MES A MES'!G69</f>
        <v>500</v>
      </c>
      <c r="H69" s="47">
        <f>+'[1]MOD 2019 MES A MES'!H69</f>
        <v>500</v>
      </c>
      <c r="I69" s="47">
        <f>+'[1]MOD 2019 MES A MES'!I69</f>
        <v>1105</v>
      </c>
      <c r="J69" s="47">
        <f>+'[1]MOD 2019 MES A MES'!J69</f>
        <v>500</v>
      </c>
      <c r="K69" s="47">
        <f>+'[1]MOD 2019 MES A MES'!K69</f>
        <v>500</v>
      </c>
      <c r="L69" s="47">
        <f>+'[1]MOD 2019 MES A MES'!L69</f>
        <v>1105</v>
      </c>
      <c r="M69" s="47">
        <f>+'[1]MOD 2019 MES A MES'!M69</f>
        <v>500</v>
      </c>
      <c r="N69" s="47">
        <f>+'[1]MOD 2019 MES A MES'!N69</f>
        <v>500</v>
      </c>
      <c r="O69" s="47">
        <f>+'[1]MOD 2019 MES A MES'!O69</f>
        <v>1105</v>
      </c>
      <c r="P69" s="60" t="s">
        <v>54</v>
      </c>
      <c r="Q69" s="62">
        <f t="shared" si="6"/>
        <v>500</v>
      </c>
      <c r="R69" s="62">
        <f>SUM($D69:E69)</f>
        <v>1000</v>
      </c>
      <c r="S69" s="62">
        <f>SUM($D69:F69)</f>
        <v>2105</v>
      </c>
      <c r="T69" s="62">
        <f>SUM($D69:G69)</f>
        <v>2605</v>
      </c>
      <c r="U69" s="62">
        <f>SUM($D69:H69)</f>
        <v>3105</v>
      </c>
      <c r="V69" s="62">
        <f>SUM($D69:I69)</f>
        <v>4210</v>
      </c>
      <c r="W69" s="62">
        <f>SUM($D69:J69)</f>
        <v>4710</v>
      </c>
      <c r="X69" s="62">
        <f>SUM($D69:K69)</f>
        <v>5210</v>
      </c>
      <c r="Y69" s="62">
        <f>SUM($D69:L69)</f>
        <v>6315</v>
      </c>
      <c r="Z69" s="62">
        <f>SUM($D69:M69)</f>
        <v>6815</v>
      </c>
      <c r="AA69" s="62">
        <f>SUM($D69:N69)</f>
        <v>7315</v>
      </c>
      <c r="AB69" s="62">
        <f>SUM($D69:O69)</f>
        <v>8420</v>
      </c>
    </row>
    <row r="70" spans="1:28" s="61" customFormat="1" ht="12.75" x14ac:dyDescent="0.2">
      <c r="A70" s="60" t="s">
        <v>55</v>
      </c>
      <c r="B70" s="61" t="s">
        <v>56</v>
      </c>
      <c r="C70" s="47">
        <f>SUM(D70:O70)</f>
        <v>860</v>
      </c>
      <c r="D70" s="47">
        <v>30</v>
      </c>
      <c r="E70" s="47">
        <f>+'[1]MOD 2019 MES A MES'!E70</f>
        <v>530</v>
      </c>
      <c r="F70" s="47">
        <f>+'[1]MOD 2019 MES A MES'!F70</f>
        <v>30</v>
      </c>
      <c r="G70" s="47">
        <f>+'[1]MOD 2019 MES A MES'!G70</f>
        <v>30</v>
      </c>
      <c r="H70" s="47">
        <f>+'[1]MOD 2019 MES A MES'!H70</f>
        <v>30</v>
      </c>
      <c r="I70" s="47">
        <f>+'[1]MOD 2019 MES A MES'!I70</f>
        <v>30</v>
      </c>
      <c r="J70" s="47">
        <f>+'[1]MOD 2019 MES A MES'!J70</f>
        <v>30</v>
      </c>
      <c r="K70" s="47">
        <f>+'[1]MOD 2019 MES A MES'!K70</f>
        <v>30</v>
      </c>
      <c r="L70" s="47">
        <f>+'[1]MOD 2019 MES A MES'!L70</f>
        <v>30</v>
      </c>
      <c r="M70" s="47">
        <f>+'[1]MOD 2019 MES A MES'!M70</f>
        <v>30</v>
      </c>
      <c r="N70" s="47">
        <f>+'[1]MOD 2019 MES A MES'!N70</f>
        <v>30</v>
      </c>
      <c r="O70" s="47">
        <f>+'[1]MOD 2019 MES A MES'!O70</f>
        <v>30</v>
      </c>
      <c r="P70" s="60" t="s">
        <v>55</v>
      </c>
      <c r="Q70" s="62">
        <f t="shared" si="6"/>
        <v>30</v>
      </c>
      <c r="R70" s="62">
        <f>SUM($D70:E70)</f>
        <v>560</v>
      </c>
      <c r="S70" s="62">
        <f>SUM($D70:F70)</f>
        <v>590</v>
      </c>
      <c r="T70" s="62">
        <f>SUM($D70:G70)</f>
        <v>620</v>
      </c>
      <c r="U70" s="62">
        <f>SUM($D70:H70)</f>
        <v>650</v>
      </c>
      <c r="V70" s="62">
        <f>SUM($D70:I70)</f>
        <v>680</v>
      </c>
      <c r="W70" s="62">
        <f>SUM($D70:J70)</f>
        <v>710</v>
      </c>
      <c r="X70" s="62">
        <f>SUM($D70:K70)</f>
        <v>740</v>
      </c>
      <c r="Y70" s="62">
        <f>SUM($D70:L70)</f>
        <v>770</v>
      </c>
      <c r="Z70" s="62">
        <f>SUM($D70:M70)</f>
        <v>800</v>
      </c>
      <c r="AA70" s="62">
        <f>SUM($D70:N70)</f>
        <v>830</v>
      </c>
      <c r="AB70" s="62">
        <f>SUM($D70:O70)</f>
        <v>860</v>
      </c>
    </row>
    <row r="71" spans="1:28" s="57" customFormat="1" x14ac:dyDescent="0.25">
      <c r="A71" s="56" t="s">
        <v>208</v>
      </c>
      <c r="B71" s="57" t="s">
        <v>209</v>
      </c>
      <c r="C71" s="58">
        <f>SUM(C72)</f>
        <v>2000</v>
      </c>
      <c r="D71" s="58">
        <f t="shared" ref="D71:O71" si="26">SUM(D72)</f>
        <v>0</v>
      </c>
      <c r="E71" s="58">
        <f t="shared" si="26"/>
        <v>0</v>
      </c>
      <c r="F71" s="58">
        <f t="shared" si="26"/>
        <v>0</v>
      </c>
      <c r="G71" s="58">
        <f t="shared" si="26"/>
        <v>0</v>
      </c>
      <c r="H71" s="58">
        <f t="shared" si="26"/>
        <v>0</v>
      </c>
      <c r="I71" s="58">
        <f t="shared" si="26"/>
        <v>1000</v>
      </c>
      <c r="J71" s="58">
        <f t="shared" si="26"/>
        <v>0</v>
      </c>
      <c r="K71" s="58">
        <f t="shared" si="26"/>
        <v>0</v>
      </c>
      <c r="L71" s="58">
        <f t="shared" si="26"/>
        <v>0</v>
      </c>
      <c r="M71" s="58">
        <f t="shared" si="26"/>
        <v>0</v>
      </c>
      <c r="N71" s="58">
        <f t="shared" si="26"/>
        <v>0</v>
      </c>
      <c r="O71" s="58">
        <f t="shared" si="26"/>
        <v>1000</v>
      </c>
      <c r="P71" s="56" t="s">
        <v>208</v>
      </c>
      <c r="Q71" s="62">
        <f t="shared" si="6"/>
        <v>0</v>
      </c>
      <c r="R71" s="64">
        <f>SUM($D71:E71)</f>
        <v>0</v>
      </c>
      <c r="S71" s="64">
        <f>SUM($D71:F71)</f>
        <v>0</v>
      </c>
      <c r="T71" s="64">
        <f>SUM($D71:G71)</f>
        <v>0</v>
      </c>
      <c r="U71" s="64">
        <f>SUM($D71:H71)</f>
        <v>0</v>
      </c>
      <c r="V71" s="64">
        <f>SUM($D71:I71)</f>
        <v>1000</v>
      </c>
      <c r="W71" s="64">
        <f>SUM($D71:J71)</f>
        <v>1000</v>
      </c>
      <c r="X71" s="64">
        <f>SUM($D71:K71)</f>
        <v>1000</v>
      </c>
      <c r="Y71" s="64">
        <f>SUM($D71:L71)</f>
        <v>1000</v>
      </c>
      <c r="Z71" s="64">
        <f>SUM($D71:M71)</f>
        <v>1000</v>
      </c>
      <c r="AA71" s="64">
        <f>SUM($D71:N71)</f>
        <v>1000</v>
      </c>
      <c r="AB71" s="64">
        <f>SUM($D71:O71)</f>
        <v>2000</v>
      </c>
    </row>
    <row r="72" spans="1:28" s="61" customFormat="1" ht="12.75" x14ac:dyDescent="0.2">
      <c r="A72" s="60" t="s">
        <v>57</v>
      </c>
      <c r="B72" s="61" t="s">
        <v>58</v>
      </c>
      <c r="C72" s="47">
        <f>SUM(D72:O72)</f>
        <v>2000</v>
      </c>
      <c r="D72" s="65">
        <v>0</v>
      </c>
      <c r="E72" s="65">
        <f>+'[1]MOD 2019 MES A MES'!E72</f>
        <v>0</v>
      </c>
      <c r="F72" s="65">
        <f>+'[1]MOD 2019 MES A MES'!F72</f>
        <v>0</v>
      </c>
      <c r="G72" s="65">
        <f>+'[1]MOD 2019 MES A MES'!G72</f>
        <v>0</v>
      </c>
      <c r="H72" s="65">
        <f>+'[1]MOD 2019 MES A MES'!H72</f>
        <v>0</v>
      </c>
      <c r="I72" s="65">
        <f>+'[1]MOD 2019 MES A MES'!I72</f>
        <v>1000</v>
      </c>
      <c r="J72" s="65">
        <f>+'[1]MOD 2019 MES A MES'!J72</f>
        <v>0</v>
      </c>
      <c r="K72" s="65">
        <f>+'[1]MOD 2019 MES A MES'!K72</f>
        <v>0</v>
      </c>
      <c r="L72" s="65">
        <f>+'[1]MOD 2019 MES A MES'!L72</f>
        <v>0</v>
      </c>
      <c r="M72" s="65">
        <f>+'[1]MOD 2019 MES A MES'!M72</f>
        <v>0</v>
      </c>
      <c r="N72" s="65">
        <f>+'[1]MOD 2019 MES A MES'!N72</f>
        <v>0</v>
      </c>
      <c r="O72" s="65">
        <f>+'[1]MOD 2019 MES A MES'!O72</f>
        <v>1000</v>
      </c>
      <c r="P72" s="60" t="s">
        <v>57</v>
      </c>
      <c r="Q72" s="62">
        <f t="shared" si="6"/>
        <v>0</v>
      </c>
      <c r="R72" s="62">
        <f>SUM($D72:E72)</f>
        <v>0</v>
      </c>
      <c r="S72" s="62">
        <f>SUM($D72:F72)</f>
        <v>0</v>
      </c>
      <c r="T72" s="62">
        <f>SUM($D72:G72)</f>
        <v>0</v>
      </c>
      <c r="U72" s="62">
        <f>SUM($D72:H72)</f>
        <v>0</v>
      </c>
      <c r="V72" s="62">
        <f>SUM($D72:I72)</f>
        <v>1000</v>
      </c>
      <c r="W72" s="62">
        <f>SUM($D72:J72)</f>
        <v>1000</v>
      </c>
      <c r="X72" s="62">
        <f>SUM($D72:K72)</f>
        <v>1000</v>
      </c>
      <c r="Y72" s="62">
        <f>SUM($D72:L72)</f>
        <v>1000</v>
      </c>
      <c r="Z72" s="62">
        <f>SUM($D72:M72)</f>
        <v>1000</v>
      </c>
      <c r="AA72" s="62">
        <f>SUM($D72:N72)</f>
        <v>1000</v>
      </c>
      <c r="AB72" s="62">
        <f>SUM($D72:O72)</f>
        <v>2000</v>
      </c>
    </row>
    <row r="73" spans="1:28" s="57" customFormat="1" x14ac:dyDescent="0.25">
      <c r="A73" s="56" t="s">
        <v>210</v>
      </c>
      <c r="B73" s="57" t="s">
        <v>125</v>
      </c>
      <c r="C73" s="58">
        <f>SUM(C74:C75)</f>
        <v>8040</v>
      </c>
      <c r="D73" s="58">
        <f t="shared" ref="D73:O73" si="27">SUM(D74:D75)</f>
        <v>670</v>
      </c>
      <c r="E73" s="58">
        <f t="shared" si="27"/>
        <v>670</v>
      </c>
      <c r="F73" s="58">
        <f t="shared" si="27"/>
        <v>670</v>
      </c>
      <c r="G73" s="58">
        <f t="shared" si="27"/>
        <v>670</v>
      </c>
      <c r="H73" s="58">
        <f t="shared" si="27"/>
        <v>670</v>
      </c>
      <c r="I73" s="58">
        <f t="shared" si="27"/>
        <v>670</v>
      </c>
      <c r="J73" s="58">
        <f t="shared" si="27"/>
        <v>670</v>
      </c>
      <c r="K73" s="58">
        <f t="shared" si="27"/>
        <v>670</v>
      </c>
      <c r="L73" s="58">
        <f t="shared" si="27"/>
        <v>670</v>
      </c>
      <c r="M73" s="58">
        <f t="shared" si="27"/>
        <v>670</v>
      </c>
      <c r="N73" s="58">
        <f t="shared" si="27"/>
        <v>670</v>
      </c>
      <c r="O73" s="58">
        <f t="shared" si="27"/>
        <v>670</v>
      </c>
      <c r="P73" s="56" t="s">
        <v>210</v>
      </c>
      <c r="Q73" s="62">
        <f t="shared" si="6"/>
        <v>670</v>
      </c>
      <c r="R73" s="64">
        <f>SUM($D73:E73)</f>
        <v>1340</v>
      </c>
      <c r="S73" s="64">
        <f>SUM($D73:F73)</f>
        <v>2010</v>
      </c>
      <c r="T73" s="64">
        <f>SUM($D73:G73)</f>
        <v>2680</v>
      </c>
      <c r="U73" s="64">
        <f>SUM($D73:H73)</f>
        <v>3350</v>
      </c>
      <c r="V73" s="64">
        <f>SUM($D73:I73)</f>
        <v>4020</v>
      </c>
      <c r="W73" s="64">
        <f>SUM($D73:J73)</f>
        <v>4690</v>
      </c>
      <c r="X73" s="64">
        <f>SUM($D73:K73)</f>
        <v>5360</v>
      </c>
      <c r="Y73" s="64">
        <f>SUM($D73:L73)</f>
        <v>6030</v>
      </c>
      <c r="Z73" s="64">
        <f>SUM($D73:M73)</f>
        <v>6700</v>
      </c>
      <c r="AA73" s="64">
        <f>SUM($D73:N73)</f>
        <v>7370</v>
      </c>
      <c r="AB73" s="64">
        <f>SUM($D73:O73)</f>
        <v>8040</v>
      </c>
    </row>
    <row r="74" spans="1:28" s="61" customFormat="1" ht="12.75" x14ac:dyDescent="0.2">
      <c r="A74" s="60" t="s">
        <v>59</v>
      </c>
      <c r="B74" s="61" t="s">
        <v>60</v>
      </c>
      <c r="C74" s="47">
        <f>SUM(D74:O74)</f>
        <v>7200</v>
      </c>
      <c r="D74" s="47">
        <v>600</v>
      </c>
      <c r="E74" s="47">
        <f>+'[1]MOD 2019 MES A MES'!E74</f>
        <v>600</v>
      </c>
      <c r="F74" s="47">
        <f>+'[1]MOD 2019 MES A MES'!F74</f>
        <v>600</v>
      </c>
      <c r="G74" s="47">
        <f>+'[1]MOD 2019 MES A MES'!G74</f>
        <v>600</v>
      </c>
      <c r="H74" s="47">
        <f>+'[1]MOD 2019 MES A MES'!H74</f>
        <v>600</v>
      </c>
      <c r="I74" s="47">
        <f>+'[1]MOD 2019 MES A MES'!I74</f>
        <v>600</v>
      </c>
      <c r="J74" s="47">
        <f>+'[1]MOD 2019 MES A MES'!J74</f>
        <v>600</v>
      </c>
      <c r="K74" s="47">
        <f>+'[1]MOD 2019 MES A MES'!K74</f>
        <v>600</v>
      </c>
      <c r="L74" s="47">
        <f>+'[1]MOD 2019 MES A MES'!L74</f>
        <v>600</v>
      </c>
      <c r="M74" s="47">
        <f>+'[1]MOD 2019 MES A MES'!M74</f>
        <v>600</v>
      </c>
      <c r="N74" s="47">
        <f>+'[1]MOD 2019 MES A MES'!N74</f>
        <v>600</v>
      </c>
      <c r="O74" s="47">
        <f>+'[1]MOD 2019 MES A MES'!O74</f>
        <v>600</v>
      </c>
      <c r="P74" s="60" t="s">
        <v>59</v>
      </c>
      <c r="Q74" s="62">
        <f t="shared" si="6"/>
        <v>600</v>
      </c>
      <c r="R74" s="62">
        <f>SUM($D74:E74)</f>
        <v>1200</v>
      </c>
      <c r="S74" s="62">
        <f>SUM($D74:F74)</f>
        <v>1800</v>
      </c>
      <c r="T74" s="62">
        <f>SUM($D74:G74)</f>
        <v>2400</v>
      </c>
      <c r="U74" s="62">
        <f>SUM($D74:H74)</f>
        <v>3000</v>
      </c>
      <c r="V74" s="62">
        <f>SUM($D74:I74)</f>
        <v>3600</v>
      </c>
      <c r="W74" s="62">
        <f>SUM($D74:J74)</f>
        <v>4200</v>
      </c>
      <c r="X74" s="62">
        <f>SUM($D74:K74)</f>
        <v>4800</v>
      </c>
      <c r="Y74" s="62">
        <f>SUM($D74:L74)</f>
        <v>5400</v>
      </c>
      <c r="Z74" s="62">
        <f>SUM($D74:M74)</f>
        <v>6000</v>
      </c>
      <c r="AA74" s="62">
        <f>SUM($D74:N74)</f>
        <v>6600</v>
      </c>
      <c r="AB74" s="62">
        <f>SUM($D74:O74)</f>
        <v>7200</v>
      </c>
    </row>
    <row r="75" spans="1:28" s="61" customFormat="1" ht="12.75" x14ac:dyDescent="0.2">
      <c r="A75" s="60" t="s">
        <v>61</v>
      </c>
      <c r="B75" s="61" t="s">
        <v>62</v>
      </c>
      <c r="C75" s="47">
        <f>SUM(D75:O75)</f>
        <v>840</v>
      </c>
      <c r="D75" s="47">
        <v>70</v>
      </c>
      <c r="E75" s="47">
        <f>+'[1]MOD 2019 MES A MES'!E75</f>
        <v>70</v>
      </c>
      <c r="F75" s="47">
        <f>+'[1]MOD 2019 MES A MES'!F75</f>
        <v>70</v>
      </c>
      <c r="G75" s="47">
        <f>+'[1]MOD 2019 MES A MES'!G75</f>
        <v>70</v>
      </c>
      <c r="H75" s="47">
        <f>+'[1]MOD 2019 MES A MES'!H75</f>
        <v>70</v>
      </c>
      <c r="I75" s="47">
        <f>+'[1]MOD 2019 MES A MES'!I75</f>
        <v>70</v>
      </c>
      <c r="J75" s="47">
        <f>+'[1]MOD 2019 MES A MES'!J75</f>
        <v>70</v>
      </c>
      <c r="K75" s="47">
        <f>+'[1]MOD 2019 MES A MES'!K75</f>
        <v>70</v>
      </c>
      <c r="L75" s="47">
        <f>+'[1]MOD 2019 MES A MES'!L75</f>
        <v>70</v>
      </c>
      <c r="M75" s="47">
        <f>+'[1]MOD 2019 MES A MES'!M75</f>
        <v>70</v>
      </c>
      <c r="N75" s="47">
        <f>+'[1]MOD 2019 MES A MES'!N75</f>
        <v>70</v>
      </c>
      <c r="O75" s="47">
        <f>+'[1]MOD 2019 MES A MES'!O75</f>
        <v>70</v>
      </c>
      <c r="P75" s="60" t="s">
        <v>61</v>
      </c>
      <c r="Q75" s="62">
        <f t="shared" si="6"/>
        <v>70</v>
      </c>
      <c r="R75" s="62">
        <f>SUM($D75:E75)</f>
        <v>140</v>
      </c>
      <c r="S75" s="62">
        <f>SUM($D75:F75)</f>
        <v>210</v>
      </c>
      <c r="T75" s="62">
        <f>SUM($D75:G75)</f>
        <v>280</v>
      </c>
      <c r="U75" s="62">
        <f>SUM($D75:H75)</f>
        <v>350</v>
      </c>
      <c r="V75" s="62">
        <f>SUM($D75:I75)</f>
        <v>420</v>
      </c>
      <c r="W75" s="62">
        <f>SUM($D75:J75)</f>
        <v>490</v>
      </c>
      <c r="X75" s="62">
        <f>SUM($D75:K75)</f>
        <v>560</v>
      </c>
      <c r="Y75" s="62">
        <f>SUM($D75:L75)</f>
        <v>630</v>
      </c>
      <c r="Z75" s="62">
        <f>SUM($D75:M75)</f>
        <v>700</v>
      </c>
      <c r="AA75" s="62">
        <f>SUM($D75:N75)</f>
        <v>770</v>
      </c>
      <c r="AB75" s="62">
        <f>SUM($D75:O75)</f>
        <v>840</v>
      </c>
    </row>
    <row r="76" spans="1:28" s="57" customFormat="1" x14ac:dyDescent="0.25">
      <c r="A76" s="56" t="s">
        <v>211</v>
      </c>
      <c r="B76" s="57" t="s">
        <v>212</v>
      </c>
      <c r="C76" s="58">
        <f>SUM(C77:C78)</f>
        <v>2640</v>
      </c>
      <c r="D76" s="58">
        <f t="shared" ref="D76:O76" si="28">SUM(D77:D78)</f>
        <v>260</v>
      </c>
      <c r="E76" s="58">
        <f t="shared" si="28"/>
        <v>100</v>
      </c>
      <c r="F76" s="58">
        <f t="shared" si="28"/>
        <v>100</v>
      </c>
      <c r="G76" s="58">
        <f t="shared" si="28"/>
        <v>260</v>
      </c>
      <c r="H76" s="58">
        <f t="shared" si="28"/>
        <v>100</v>
      </c>
      <c r="I76" s="58">
        <f t="shared" si="28"/>
        <v>500</v>
      </c>
      <c r="J76" s="58">
        <f t="shared" si="28"/>
        <v>260</v>
      </c>
      <c r="K76" s="58">
        <f t="shared" si="28"/>
        <v>100</v>
      </c>
      <c r="L76" s="58">
        <f t="shared" si="28"/>
        <v>100</v>
      </c>
      <c r="M76" s="58">
        <f t="shared" si="28"/>
        <v>260</v>
      </c>
      <c r="N76" s="58">
        <f t="shared" si="28"/>
        <v>100</v>
      </c>
      <c r="O76" s="58">
        <f t="shared" si="28"/>
        <v>500</v>
      </c>
      <c r="P76" s="56" t="s">
        <v>211</v>
      </c>
      <c r="Q76" s="63">
        <f t="shared" si="6"/>
        <v>260</v>
      </c>
      <c r="R76" s="64">
        <f>SUM($D76:E76)</f>
        <v>360</v>
      </c>
      <c r="S76" s="64">
        <f>SUM($D76:F76)</f>
        <v>460</v>
      </c>
      <c r="T76" s="64">
        <f>SUM($D76:G76)</f>
        <v>720</v>
      </c>
      <c r="U76" s="64">
        <f>SUM($D76:H76)</f>
        <v>820</v>
      </c>
      <c r="V76" s="64">
        <f>SUM($D76:I76)</f>
        <v>1320</v>
      </c>
      <c r="W76" s="64">
        <f>SUM($D76:J76)</f>
        <v>1580</v>
      </c>
      <c r="X76" s="64">
        <f>SUM($D76:K76)</f>
        <v>1680</v>
      </c>
      <c r="Y76" s="64">
        <f>SUM($D76:L76)</f>
        <v>1780</v>
      </c>
      <c r="Z76" s="64">
        <f>SUM($D76:M76)</f>
        <v>2040</v>
      </c>
      <c r="AA76" s="64">
        <f>SUM($D76:N76)</f>
        <v>2140</v>
      </c>
      <c r="AB76" s="64">
        <f>SUM($D76:O76)</f>
        <v>2640</v>
      </c>
    </row>
    <row r="77" spans="1:28" s="61" customFormat="1" ht="12.75" x14ac:dyDescent="0.2">
      <c r="A77" s="60" t="s">
        <v>63</v>
      </c>
      <c r="B77" s="61" t="s">
        <v>64</v>
      </c>
      <c r="C77" s="47">
        <f>SUM(D77:O77)</f>
        <v>2000</v>
      </c>
      <c r="D77" s="47">
        <v>100</v>
      </c>
      <c r="E77" s="47">
        <f>+'[1]MOD 2019 MES A MES'!E77</f>
        <v>100</v>
      </c>
      <c r="F77" s="47">
        <f>+'[1]MOD 2019 MES A MES'!F77</f>
        <v>100</v>
      </c>
      <c r="G77" s="47">
        <f>+'[1]MOD 2019 MES A MES'!G77</f>
        <v>100</v>
      </c>
      <c r="H77" s="47">
        <f>+'[1]MOD 2019 MES A MES'!H77</f>
        <v>100</v>
      </c>
      <c r="I77" s="47">
        <f>+'[1]MOD 2019 MES A MES'!I77</f>
        <v>500</v>
      </c>
      <c r="J77" s="47">
        <f>+'[1]MOD 2019 MES A MES'!J77</f>
        <v>100</v>
      </c>
      <c r="K77" s="47">
        <f>+'[1]MOD 2019 MES A MES'!K77</f>
        <v>100</v>
      </c>
      <c r="L77" s="47">
        <f>+'[1]MOD 2019 MES A MES'!L77</f>
        <v>100</v>
      </c>
      <c r="M77" s="47">
        <f>+'[1]MOD 2019 MES A MES'!M77</f>
        <v>100</v>
      </c>
      <c r="N77" s="47">
        <f>+'[1]MOD 2019 MES A MES'!N77</f>
        <v>100</v>
      </c>
      <c r="O77" s="47">
        <f>+'[1]MOD 2019 MES A MES'!O77</f>
        <v>500</v>
      </c>
      <c r="P77" s="60" t="s">
        <v>63</v>
      </c>
      <c r="Q77" s="62">
        <f t="shared" si="6"/>
        <v>100</v>
      </c>
      <c r="R77" s="62">
        <f>SUM($D77:E77)</f>
        <v>200</v>
      </c>
      <c r="S77" s="62">
        <f>SUM($D77:F77)</f>
        <v>300</v>
      </c>
      <c r="T77" s="62">
        <f>SUM($D77:G77)</f>
        <v>400</v>
      </c>
      <c r="U77" s="62">
        <f>SUM($D77:H77)</f>
        <v>500</v>
      </c>
      <c r="V77" s="62">
        <f>SUM($D77:I77)</f>
        <v>1000</v>
      </c>
      <c r="W77" s="62">
        <f>SUM($D77:J77)</f>
        <v>1100</v>
      </c>
      <c r="X77" s="62">
        <f>SUM($D77:K77)</f>
        <v>1200</v>
      </c>
      <c r="Y77" s="62">
        <f>SUM($D77:L77)</f>
        <v>1300</v>
      </c>
      <c r="Z77" s="62">
        <f>SUM($D77:M77)</f>
        <v>1400</v>
      </c>
      <c r="AA77" s="62">
        <f>SUM($D77:N77)</f>
        <v>1500</v>
      </c>
      <c r="AB77" s="62">
        <f>SUM($D77:O77)</f>
        <v>2000</v>
      </c>
    </row>
    <row r="78" spans="1:28" s="61" customFormat="1" ht="12.75" x14ac:dyDescent="0.2">
      <c r="A78" s="60" t="s">
        <v>65</v>
      </c>
      <c r="B78" s="61" t="s">
        <v>213</v>
      </c>
      <c r="C78" s="47">
        <f>SUM(D78:O78)</f>
        <v>640</v>
      </c>
      <c r="D78" s="47">
        <v>160</v>
      </c>
      <c r="E78" s="47">
        <f>+'[1]MOD 2019 MES A MES'!E78</f>
        <v>0</v>
      </c>
      <c r="F78" s="47">
        <f>+'[1]MOD 2019 MES A MES'!F78</f>
        <v>0</v>
      </c>
      <c r="G78" s="47">
        <f>+'[1]MOD 2019 MES A MES'!G78</f>
        <v>160</v>
      </c>
      <c r="H78" s="47">
        <f>+'[1]MOD 2019 MES A MES'!H78</f>
        <v>0</v>
      </c>
      <c r="I78" s="47">
        <f>+'[1]MOD 2019 MES A MES'!I78</f>
        <v>0</v>
      </c>
      <c r="J78" s="47">
        <f>+'[1]MOD 2019 MES A MES'!J78</f>
        <v>160</v>
      </c>
      <c r="K78" s="47">
        <f>+'[1]MOD 2019 MES A MES'!K78</f>
        <v>0</v>
      </c>
      <c r="L78" s="47">
        <f>+'[1]MOD 2019 MES A MES'!L78</f>
        <v>0</v>
      </c>
      <c r="M78" s="47">
        <f>+'[1]MOD 2019 MES A MES'!M78</f>
        <v>160</v>
      </c>
      <c r="N78" s="47">
        <f>+'[1]MOD 2019 MES A MES'!N78</f>
        <v>0</v>
      </c>
      <c r="O78" s="47">
        <f>+'[1]MOD 2019 MES A MES'!O78</f>
        <v>0</v>
      </c>
      <c r="P78" s="60" t="s">
        <v>65</v>
      </c>
      <c r="Q78" s="62">
        <f t="shared" si="6"/>
        <v>160</v>
      </c>
      <c r="R78" s="62">
        <f>SUM($D78:E78)</f>
        <v>160</v>
      </c>
      <c r="S78" s="62">
        <f>SUM($D78:F78)</f>
        <v>160</v>
      </c>
      <c r="T78" s="62">
        <f>SUM($D78:G78)</f>
        <v>320</v>
      </c>
      <c r="U78" s="62">
        <f>SUM($D78:H78)</f>
        <v>320</v>
      </c>
      <c r="V78" s="62">
        <f>SUM($D78:I78)</f>
        <v>320</v>
      </c>
      <c r="W78" s="62">
        <f>SUM($D78:J78)</f>
        <v>480</v>
      </c>
      <c r="X78" s="62">
        <f>SUM($D78:K78)</f>
        <v>480</v>
      </c>
      <c r="Y78" s="62">
        <f>SUM($D78:L78)</f>
        <v>480</v>
      </c>
      <c r="Z78" s="62">
        <f>SUM($D78:M78)</f>
        <v>640</v>
      </c>
      <c r="AA78" s="62">
        <f>SUM($D78:N78)</f>
        <v>640</v>
      </c>
      <c r="AB78" s="62">
        <f>SUM($D78:O78)</f>
        <v>640</v>
      </c>
    </row>
    <row r="79" spans="1:28" s="57" customFormat="1" x14ac:dyDescent="0.25">
      <c r="A79" s="56" t="s">
        <v>214</v>
      </c>
      <c r="B79" s="57" t="s">
        <v>215</v>
      </c>
      <c r="C79" s="58">
        <f>+C81+C80</f>
        <v>600</v>
      </c>
      <c r="D79" s="58">
        <f t="shared" ref="D79:O79" si="29">+D81+D80</f>
        <v>50</v>
      </c>
      <c r="E79" s="58">
        <f t="shared" si="29"/>
        <v>50</v>
      </c>
      <c r="F79" s="58">
        <f t="shared" si="29"/>
        <v>50</v>
      </c>
      <c r="G79" s="58">
        <f t="shared" si="29"/>
        <v>50</v>
      </c>
      <c r="H79" s="58">
        <f t="shared" si="29"/>
        <v>50</v>
      </c>
      <c r="I79" s="58">
        <f t="shared" si="29"/>
        <v>50</v>
      </c>
      <c r="J79" s="58">
        <f t="shared" si="29"/>
        <v>50</v>
      </c>
      <c r="K79" s="58">
        <f t="shared" si="29"/>
        <v>50</v>
      </c>
      <c r="L79" s="58">
        <f t="shared" si="29"/>
        <v>50</v>
      </c>
      <c r="M79" s="58">
        <f t="shared" si="29"/>
        <v>50</v>
      </c>
      <c r="N79" s="58">
        <f t="shared" si="29"/>
        <v>50</v>
      </c>
      <c r="O79" s="58">
        <f t="shared" si="29"/>
        <v>50</v>
      </c>
      <c r="P79" s="56" t="s">
        <v>214</v>
      </c>
      <c r="Q79" s="63">
        <f t="shared" si="6"/>
        <v>50</v>
      </c>
      <c r="R79" s="64">
        <f>SUM($D79:E79)</f>
        <v>100</v>
      </c>
      <c r="S79" s="64">
        <f>SUM($D79:F79)</f>
        <v>150</v>
      </c>
      <c r="T79" s="64">
        <f>SUM($D79:G79)</f>
        <v>200</v>
      </c>
      <c r="U79" s="64">
        <f>SUM($D79:H79)</f>
        <v>250</v>
      </c>
      <c r="V79" s="64">
        <f>SUM($D79:I79)</f>
        <v>300</v>
      </c>
      <c r="W79" s="64">
        <f>SUM($D79:J79)</f>
        <v>350</v>
      </c>
      <c r="X79" s="64">
        <f>SUM($D79:K79)</f>
        <v>400</v>
      </c>
      <c r="Y79" s="64">
        <f>SUM($D79:L79)</f>
        <v>450</v>
      </c>
      <c r="Z79" s="64">
        <f>SUM($D79:M79)</f>
        <v>500</v>
      </c>
      <c r="AA79" s="64">
        <f>SUM($D79:N79)</f>
        <v>550</v>
      </c>
      <c r="AB79" s="64">
        <f>SUM($D79:O79)</f>
        <v>600</v>
      </c>
    </row>
    <row r="80" spans="1:28" s="61" customFormat="1" ht="12.75" x14ac:dyDescent="0.2">
      <c r="A80" s="60" t="s">
        <v>66</v>
      </c>
      <c r="B80" s="61" t="s">
        <v>216</v>
      </c>
      <c r="C80" s="47">
        <f>SUM(D80:O80)</f>
        <v>0</v>
      </c>
      <c r="D80" s="47"/>
      <c r="E80" s="47">
        <f>+'[1]MOD 2019 MES A MES'!E80</f>
        <v>0</v>
      </c>
      <c r="F80" s="47">
        <f>+'[1]MOD 2019 MES A MES'!F80</f>
        <v>0</v>
      </c>
      <c r="G80" s="47">
        <f>+'[1]MOD 2019 MES A MES'!G80</f>
        <v>0</v>
      </c>
      <c r="H80" s="47">
        <f>+'[1]MOD 2019 MES A MES'!H80</f>
        <v>0</v>
      </c>
      <c r="I80" s="47">
        <f>+'[1]MOD 2019 MES A MES'!I80</f>
        <v>0</v>
      </c>
      <c r="J80" s="47">
        <f>+'[1]MOD 2019 MES A MES'!J80</f>
        <v>0</v>
      </c>
      <c r="K80" s="47">
        <f>+'[1]MOD 2019 MES A MES'!K80</f>
        <v>0</v>
      </c>
      <c r="L80" s="47">
        <f>+'[1]MOD 2019 MES A MES'!L80</f>
        <v>0</v>
      </c>
      <c r="M80" s="47">
        <f>+'[1]MOD 2019 MES A MES'!M80</f>
        <v>0</v>
      </c>
      <c r="N80" s="47">
        <f>+'[1]MOD 2019 MES A MES'!N80</f>
        <v>0</v>
      </c>
      <c r="O80" s="47">
        <f>+'[1]MOD 2019 MES A MES'!O80</f>
        <v>0</v>
      </c>
      <c r="P80" s="60" t="s">
        <v>66</v>
      </c>
      <c r="Q80" s="62">
        <f t="shared" si="6"/>
        <v>0</v>
      </c>
      <c r="R80" s="62">
        <f>SUM($D80:E80)</f>
        <v>0</v>
      </c>
      <c r="S80" s="62">
        <f>SUM($D80:F80)</f>
        <v>0</v>
      </c>
      <c r="T80" s="62">
        <f>SUM($D80:G80)</f>
        <v>0</v>
      </c>
      <c r="U80" s="62">
        <f>SUM($D80:H80)</f>
        <v>0</v>
      </c>
      <c r="V80" s="62">
        <f>SUM($D80:I80)</f>
        <v>0</v>
      </c>
      <c r="W80" s="62">
        <f>SUM($D80:J80)</f>
        <v>0</v>
      </c>
      <c r="X80" s="62">
        <f>SUM($D80:K80)</f>
        <v>0</v>
      </c>
      <c r="Y80" s="62">
        <f>SUM($D80:L80)</f>
        <v>0</v>
      </c>
      <c r="Z80" s="62">
        <f>SUM($D80:M80)</f>
        <v>0</v>
      </c>
      <c r="AA80" s="62">
        <f>SUM($D80:N80)</f>
        <v>0</v>
      </c>
      <c r="AB80" s="62">
        <f>SUM($D80:O80)</f>
        <v>0</v>
      </c>
    </row>
    <row r="81" spans="1:28" s="61" customFormat="1" ht="12.75" x14ac:dyDescent="0.2">
      <c r="A81" s="60" t="s">
        <v>67</v>
      </c>
      <c r="B81" s="61" t="s">
        <v>217</v>
      </c>
      <c r="C81" s="47">
        <f>SUM(D81:O81)</f>
        <v>600</v>
      </c>
      <c r="D81" s="47">
        <v>50</v>
      </c>
      <c r="E81" s="47">
        <f>+'[1]MOD 2019 MES A MES'!E81</f>
        <v>50</v>
      </c>
      <c r="F81" s="47">
        <f>+'[1]MOD 2019 MES A MES'!F81</f>
        <v>50</v>
      </c>
      <c r="G81" s="47">
        <f>+'[1]MOD 2019 MES A MES'!G81</f>
        <v>50</v>
      </c>
      <c r="H81" s="47">
        <f>+'[1]MOD 2019 MES A MES'!H81</f>
        <v>50</v>
      </c>
      <c r="I81" s="47">
        <f>+'[1]MOD 2019 MES A MES'!I81</f>
        <v>50</v>
      </c>
      <c r="J81" s="47">
        <f>+'[1]MOD 2019 MES A MES'!J81</f>
        <v>50</v>
      </c>
      <c r="K81" s="47">
        <f>+'[1]MOD 2019 MES A MES'!K81</f>
        <v>50</v>
      </c>
      <c r="L81" s="47">
        <f>+'[1]MOD 2019 MES A MES'!L81</f>
        <v>50</v>
      </c>
      <c r="M81" s="47">
        <f>+'[1]MOD 2019 MES A MES'!M81</f>
        <v>50</v>
      </c>
      <c r="N81" s="47">
        <f>+'[1]MOD 2019 MES A MES'!N81</f>
        <v>50</v>
      </c>
      <c r="O81" s="47">
        <f>+'[1]MOD 2019 MES A MES'!O81</f>
        <v>50</v>
      </c>
      <c r="P81" s="60" t="s">
        <v>67</v>
      </c>
      <c r="Q81" s="62">
        <f t="shared" si="6"/>
        <v>50</v>
      </c>
      <c r="R81" s="62">
        <f>SUM($D81:E81)</f>
        <v>100</v>
      </c>
      <c r="S81" s="62">
        <f>SUM($D81:F81)</f>
        <v>150</v>
      </c>
      <c r="T81" s="62">
        <f>SUM($D81:G81)</f>
        <v>200</v>
      </c>
      <c r="U81" s="62">
        <f>SUM($D81:H81)</f>
        <v>250</v>
      </c>
      <c r="V81" s="62">
        <f>SUM($D81:I81)</f>
        <v>300</v>
      </c>
      <c r="W81" s="62">
        <f>SUM($D81:J81)</f>
        <v>350</v>
      </c>
      <c r="X81" s="62">
        <f>SUM($D81:K81)</f>
        <v>400</v>
      </c>
      <c r="Y81" s="62">
        <f>SUM($D81:L81)</f>
        <v>450</v>
      </c>
      <c r="Z81" s="62">
        <f>SUM($D81:M81)</f>
        <v>500</v>
      </c>
      <c r="AA81" s="62">
        <f>SUM($D81:N81)</f>
        <v>550</v>
      </c>
      <c r="AB81" s="62">
        <f>SUM($D81:O81)</f>
        <v>600</v>
      </c>
    </row>
    <row r="82" spans="1:28" s="57" customFormat="1" x14ac:dyDescent="0.25">
      <c r="A82" s="56" t="s">
        <v>218</v>
      </c>
      <c r="B82" s="57" t="s">
        <v>219</v>
      </c>
      <c r="C82" s="58">
        <f>SUM(C83:C87)</f>
        <v>3640</v>
      </c>
      <c r="D82" s="58">
        <f t="shared" ref="D82:O82" si="30">SUM(D83:D87)</f>
        <v>170</v>
      </c>
      <c r="E82" s="58">
        <f t="shared" si="30"/>
        <v>870</v>
      </c>
      <c r="F82" s="58">
        <f t="shared" si="30"/>
        <v>70</v>
      </c>
      <c r="G82" s="58">
        <f t="shared" si="30"/>
        <v>70</v>
      </c>
      <c r="H82" s="58">
        <f t="shared" si="30"/>
        <v>70</v>
      </c>
      <c r="I82" s="58">
        <f t="shared" si="30"/>
        <v>570</v>
      </c>
      <c r="J82" s="58">
        <f t="shared" si="30"/>
        <v>170</v>
      </c>
      <c r="K82" s="58">
        <f t="shared" si="30"/>
        <v>170</v>
      </c>
      <c r="L82" s="58">
        <f t="shared" si="30"/>
        <v>570</v>
      </c>
      <c r="M82" s="58">
        <f t="shared" si="30"/>
        <v>170</v>
      </c>
      <c r="N82" s="58">
        <f t="shared" si="30"/>
        <v>170</v>
      </c>
      <c r="O82" s="58">
        <f t="shared" si="30"/>
        <v>570</v>
      </c>
      <c r="P82" s="56" t="s">
        <v>218</v>
      </c>
      <c r="Q82" s="63">
        <f t="shared" si="6"/>
        <v>170</v>
      </c>
      <c r="R82" s="64">
        <f>SUM($D82:E82)</f>
        <v>1040</v>
      </c>
      <c r="S82" s="64">
        <f>SUM($D82:F82)</f>
        <v>1110</v>
      </c>
      <c r="T82" s="64">
        <f>SUM($D82:G82)</f>
        <v>1180</v>
      </c>
      <c r="U82" s="64">
        <f>SUM($D82:H82)</f>
        <v>1250</v>
      </c>
      <c r="V82" s="64">
        <f>SUM($D82:I82)</f>
        <v>1820</v>
      </c>
      <c r="W82" s="64">
        <f>SUM($D82:J82)</f>
        <v>1990</v>
      </c>
      <c r="X82" s="64">
        <f>SUM($D82:K82)</f>
        <v>2160</v>
      </c>
      <c r="Y82" s="64">
        <f>SUM($D82:L82)</f>
        <v>2730</v>
      </c>
      <c r="Z82" s="64">
        <f>SUM($D82:M82)</f>
        <v>2900</v>
      </c>
      <c r="AA82" s="64">
        <f>SUM($D82:N82)</f>
        <v>3070</v>
      </c>
      <c r="AB82" s="64">
        <f>SUM($D82:O82)</f>
        <v>3640</v>
      </c>
    </row>
    <row r="83" spans="1:28" s="61" customFormat="1" ht="12.75" x14ac:dyDescent="0.2">
      <c r="A83" s="60" t="s">
        <v>68</v>
      </c>
      <c r="B83" s="61" t="s">
        <v>220</v>
      </c>
      <c r="C83" s="47">
        <f>SUM(D83:O83)</f>
        <v>240</v>
      </c>
      <c r="D83" s="47">
        <v>20</v>
      </c>
      <c r="E83" s="47">
        <f>+'[1]MOD 2019 MES A MES'!E83</f>
        <v>20</v>
      </c>
      <c r="F83" s="47">
        <f>+'[1]MOD 2019 MES A MES'!F83</f>
        <v>20</v>
      </c>
      <c r="G83" s="47">
        <f>+'[1]MOD 2019 MES A MES'!G83</f>
        <v>20</v>
      </c>
      <c r="H83" s="47">
        <f>+'[1]MOD 2019 MES A MES'!H83</f>
        <v>20</v>
      </c>
      <c r="I83" s="47">
        <f>+'[1]MOD 2019 MES A MES'!I83</f>
        <v>20</v>
      </c>
      <c r="J83" s="47">
        <f>+'[1]MOD 2019 MES A MES'!J83</f>
        <v>20</v>
      </c>
      <c r="K83" s="47">
        <f>+'[1]MOD 2019 MES A MES'!K83</f>
        <v>20</v>
      </c>
      <c r="L83" s="47">
        <f>+'[1]MOD 2019 MES A MES'!L83</f>
        <v>20</v>
      </c>
      <c r="M83" s="47">
        <f>+'[1]MOD 2019 MES A MES'!M83</f>
        <v>20</v>
      </c>
      <c r="N83" s="47">
        <f>+'[1]MOD 2019 MES A MES'!N83</f>
        <v>20</v>
      </c>
      <c r="O83" s="47">
        <f>+'[1]MOD 2019 MES A MES'!O83</f>
        <v>20</v>
      </c>
      <c r="P83" s="60" t="s">
        <v>68</v>
      </c>
      <c r="Q83" s="62">
        <f t="shared" si="6"/>
        <v>20</v>
      </c>
      <c r="R83" s="62">
        <f>SUM($D83:E83)</f>
        <v>40</v>
      </c>
      <c r="S83" s="62">
        <f>SUM($D83:F83)</f>
        <v>60</v>
      </c>
      <c r="T83" s="62">
        <f>SUM($D83:G83)</f>
        <v>80</v>
      </c>
      <c r="U83" s="62">
        <f>SUM($D83:H83)</f>
        <v>100</v>
      </c>
      <c r="V83" s="62">
        <f>SUM($D83:I83)</f>
        <v>120</v>
      </c>
      <c r="W83" s="62">
        <f>SUM($D83:J83)</f>
        <v>140</v>
      </c>
      <c r="X83" s="62">
        <f>SUM($D83:K83)</f>
        <v>160</v>
      </c>
      <c r="Y83" s="62">
        <f>SUM($D83:L83)</f>
        <v>180</v>
      </c>
      <c r="Z83" s="62">
        <f>SUM($D83:M83)</f>
        <v>200</v>
      </c>
      <c r="AA83" s="62">
        <f>SUM($D83:N83)</f>
        <v>220</v>
      </c>
      <c r="AB83" s="62">
        <f>SUM($D83:O83)</f>
        <v>240</v>
      </c>
    </row>
    <row r="84" spans="1:28" s="61" customFormat="1" ht="12.75" x14ac:dyDescent="0.2">
      <c r="A84" s="60" t="s">
        <v>69</v>
      </c>
      <c r="B84" s="61" t="s">
        <v>221</v>
      </c>
      <c r="C84" s="47">
        <f>SUM(D84:O84)</f>
        <v>600</v>
      </c>
      <c r="D84" s="47">
        <v>50</v>
      </c>
      <c r="E84" s="47">
        <f>+'[1]MOD 2019 MES A MES'!E84</f>
        <v>50</v>
      </c>
      <c r="F84" s="47">
        <f>+'[1]MOD 2019 MES A MES'!F84</f>
        <v>50</v>
      </c>
      <c r="G84" s="47">
        <f>+'[1]MOD 2019 MES A MES'!G84</f>
        <v>50</v>
      </c>
      <c r="H84" s="47">
        <f>+'[1]MOD 2019 MES A MES'!H84</f>
        <v>50</v>
      </c>
      <c r="I84" s="47">
        <f>+'[1]MOD 2019 MES A MES'!I84</f>
        <v>50</v>
      </c>
      <c r="J84" s="47">
        <f>+'[1]MOD 2019 MES A MES'!J84</f>
        <v>50</v>
      </c>
      <c r="K84" s="47">
        <f>+'[1]MOD 2019 MES A MES'!K84</f>
        <v>50</v>
      </c>
      <c r="L84" s="47">
        <f>+'[1]MOD 2019 MES A MES'!L84</f>
        <v>50</v>
      </c>
      <c r="M84" s="47">
        <f>+'[1]MOD 2019 MES A MES'!M84</f>
        <v>50</v>
      </c>
      <c r="N84" s="47">
        <f>+'[1]MOD 2019 MES A MES'!N84</f>
        <v>50</v>
      </c>
      <c r="O84" s="47">
        <f>+'[1]MOD 2019 MES A MES'!O84</f>
        <v>50</v>
      </c>
      <c r="P84" s="60" t="s">
        <v>69</v>
      </c>
      <c r="Q84" s="62">
        <f t="shared" si="6"/>
        <v>50</v>
      </c>
      <c r="R84" s="62">
        <f>SUM($D84:E84)</f>
        <v>100</v>
      </c>
      <c r="S84" s="62">
        <f>SUM($D84:F84)</f>
        <v>150</v>
      </c>
      <c r="T84" s="62">
        <f>SUM($D84:G84)</f>
        <v>200</v>
      </c>
      <c r="U84" s="62">
        <f>SUM($D84:H84)</f>
        <v>250</v>
      </c>
      <c r="V84" s="62">
        <f>SUM($D84:I84)</f>
        <v>300</v>
      </c>
      <c r="W84" s="62">
        <f>SUM($D84:J84)</f>
        <v>350</v>
      </c>
      <c r="X84" s="62">
        <f>SUM($D84:K84)</f>
        <v>400</v>
      </c>
      <c r="Y84" s="62">
        <f>SUM($D84:L84)</f>
        <v>450</v>
      </c>
      <c r="Z84" s="62">
        <f>SUM($D84:M84)</f>
        <v>500</v>
      </c>
      <c r="AA84" s="62">
        <f>SUM($D84:N84)</f>
        <v>550</v>
      </c>
      <c r="AB84" s="62">
        <f>SUM($D84:O84)</f>
        <v>600</v>
      </c>
    </row>
    <row r="85" spans="1:28" s="61" customFormat="1" ht="12.75" x14ac:dyDescent="0.2">
      <c r="A85" s="60" t="s">
        <v>70</v>
      </c>
      <c r="B85" s="61" t="s">
        <v>222</v>
      </c>
      <c r="C85" s="47">
        <f>SUM(D85:O85)</f>
        <v>2800</v>
      </c>
      <c r="D85" s="47">
        <v>100</v>
      </c>
      <c r="E85" s="47">
        <f>+'[1]MOD 2019 MES A MES'!E85</f>
        <v>800</v>
      </c>
      <c r="F85" s="47">
        <f>+'[1]MOD 2019 MES A MES'!F85</f>
        <v>0</v>
      </c>
      <c r="G85" s="47">
        <f>+'[1]MOD 2019 MES A MES'!G85</f>
        <v>0</v>
      </c>
      <c r="H85" s="47">
        <f>+'[1]MOD 2019 MES A MES'!H85</f>
        <v>0</v>
      </c>
      <c r="I85" s="47">
        <f>+'[1]MOD 2019 MES A MES'!I85</f>
        <v>500</v>
      </c>
      <c r="J85" s="47">
        <f>+'[1]MOD 2019 MES A MES'!J85</f>
        <v>100</v>
      </c>
      <c r="K85" s="47">
        <f>+'[1]MOD 2019 MES A MES'!K85</f>
        <v>100</v>
      </c>
      <c r="L85" s="47">
        <f>+'[1]MOD 2019 MES A MES'!L85</f>
        <v>500</v>
      </c>
      <c r="M85" s="47">
        <f>+'[1]MOD 2019 MES A MES'!M85</f>
        <v>100</v>
      </c>
      <c r="N85" s="47">
        <f>+'[1]MOD 2019 MES A MES'!N85</f>
        <v>100</v>
      </c>
      <c r="O85" s="47">
        <f>+'[1]MOD 2019 MES A MES'!O85</f>
        <v>500</v>
      </c>
      <c r="P85" s="60" t="s">
        <v>70</v>
      </c>
      <c r="Q85" s="62">
        <f t="shared" si="6"/>
        <v>100</v>
      </c>
      <c r="R85" s="62">
        <f>SUM($D85:E85)</f>
        <v>900</v>
      </c>
      <c r="S85" s="62">
        <f>SUM($D85:F85)</f>
        <v>900</v>
      </c>
      <c r="T85" s="62">
        <f>SUM($D85:G85)</f>
        <v>900</v>
      </c>
      <c r="U85" s="62">
        <f>SUM($D85:H85)</f>
        <v>900</v>
      </c>
      <c r="V85" s="62">
        <f>SUM($D85:I85)</f>
        <v>1400</v>
      </c>
      <c r="W85" s="62">
        <f>SUM($D85:J85)</f>
        <v>1500</v>
      </c>
      <c r="X85" s="62">
        <f>SUM($D85:K85)</f>
        <v>1600</v>
      </c>
      <c r="Y85" s="62">
        <f>SUM($D85:L85)</f>
        <v>2100</v>
      </c>
      <c r="Z85" s="62">
        <f>SUM($D85:M85)</f>
        <v>2200</v>
      </c>
      <c r="AA85" s="62">
        <f>SUM($D85:N85)</f>
        <v>2300</v>
      </c>
      <c r="AB85" s="62">
        <f>SUM($D85:O85)</f>
        <v>2800</v>
      </c>
    </row>
    <row r="86" spans="1:28" s="61" customFormat="1" ht="12.75" x14ac:dyDescent="0.2">
      <c r="A86" s="60" t="s">
        <v>223</v>
      </c>
      <c r="B86" s="61" t="s">
        <v>206</v>
      </c>
      <c r="C86" s="47">
        <f t="shared" ref="C86:C87" si="31">SUM(D86:O86)</f>
        <v>0</v>
      </c>
      <c r="D86" s="47"/>
      <c r="E86" s="47">
        <f>+'[1]MOD 2019 MES A MES'!E86</f>
        <v>0</v>
      </c>
      <c r="F86" s="47">
        <f>+'[1]MOD 2019 MES A MES'!F86</f>
        <v>0</v>
      </c>
      <c r="G86" s="47">
        <f>+'[1]MOD 2019 MES A MES'!G86</f>
        <v>0</v>
      </c>
      <c r="H86" s="47">
        <f>+'[1]MOD 2019 MES A MES'!H86</f>
        <v>0</v>
      </c>
      <c r="I86" s="47">
        <f>+'[1]MOD 2019 MES A MES'!I86</f>
        <v>0</v>
      </c>
      <c r="J86" s="47">
        <f>+'[1]MOD 2019 MES A MES'!J86</f>
        <v>0</v>
      </c>
      <c r="K86" s="47">
        <f>+'[1]MOD 2019 MES A MES'!K86</f>
        <v>0</v>
      </c>
      <c r="L86" s="47">
        <f>+'[1]MOD 2019 MES A MES'!L86</f>
        <v>0</v>
      </c>
      <c r="M86" s="47">
        <f>+'[1]MOD 2019 MES A MES'!M86</f>
        <v>0</v>
      </c>
      <c r="N86" s="47">
        <f>+'[1]MOD 2019 MES A MES'!N86</f>
        <v>0</v>
      </c>
      <c r="O86" s="47">
        <f>+'[1]MOD 2019 MES A MES'!O86</f>
        <v>0</v>
      </c>
      <c r="P86" s="60" t="s">
        <v>223</v>
      </c>
      <c r="Q86" s="62">
        <f t="shared" si="6"/>
        <v>0</v>
      </c>
      <c r="R86" s="62">
        <f>SUM($D86:E86)</f>
        <v>0</v>
      </c>
      <c r="S86" s="62">
        <f>SUM($D86:F86)</f>
        <v>0</v>
      </c>
      <c r="T86" s="62">
        <f>SUM($D86:G86)</f>
        <v>0</v>
      </c>
      <c r="U86" s="62">
        <f>SUM($D86:H86)</f>
        <v>0</v>
      </c>
      <c r="V86" s="62">
        <f>SUM($D86:I86)</f>
        <v>0</v>
      </c>
      <c r="W86" s="62">
        <f>SUM($D86:J86)</f>
        <v>0</v>
      </c>
      <c r="X86" s="62">
        <f>SUM($D86:K86)</f>
        <v>0</v>
      </c>
      <c r="Y86" s="62">
        <f>SUM($D86:L86)</f>
        <v>0</v>
      </c>
      <c r="Z86" s="62">
        <f>SUM($D86:M86)</f>
        <v>0</v>
      </c>
      <c r="AA86" s="62">
        <f>SUM($D86:N86)</f>
        <v>0</v>
      </c>
      <c r="AB86" s="62">
        <f>SUM($D86:O86)</f>
        <v>0</v>
      </c>
    </row>
    <row r="87" spans="1:28" s="61" customFormat="1" ht="12.75" x14ac:dyDescent="0.2">
      <c r="A87" s="60" t="s">
        <v>71</v>
      </c>
      <c r="B87" s="61" t="s">
        <v>224</v>
      </c>
      <c r="C87" s="47">
        <f t="shared" si="31"/>
        <v>0</v>
      </c>
      <c r="D87" s="47"/>
      <c r="E87" s="47">
        <f>+'[1]MOD 2019 MES A MES'!E87</f>
        <v>0</v>
      </c>
      <c r="F87" s="47">
        <f>+'[1]MOD 2019 MES A MES'!F87</f>
        <v>0</v>
      </c>
      <c r="G87" s="47">
        <f>+'[1]MOD 2019 MES A MES'!G87</f>
        <v>0</v>
      </c>
      <c r="H87" s="47">
        <f>+'[1]MOD 2019 MES A MES'!H87</f>
        <v>0</v>
      </c>
      <c r="I87" s="47">
        <f>+'[1]MOD 2019 MES A MES'!I87</f>
        <v>0</v>
      </c>
      <c r="J87" s="47">
        <f>+'[1]MOD 2019 MES A MES'!J87</f>
        <v>0</v>
      </c>
      <c r="K87" s="47">
        <f>+'[1]MOD 2019 MES A MES'!K87</f>
        <v>0</v>
      </c>
      <c r="L87" s="47">
        <f>+'[1]MOD 2019 MES A MES'!L87</f>
        <v>0</v>
      </c>
      <c r="M87" s="47">
        <f>+'[1]MOD 2019 MES A MES'!M87</f>
        <v>0</v>
      </c>
      <c r="N87" s="47">
        <f>+'[1]MOD 2019 MES A MES'!N87</f>
        <v>0</v>
      </c>
      <c r="O87" s="47">
        <f>+'[1]MOD 2019 MES A MES'!O87</f>
        <v>0</v>
      </c>
      <c r="P87" s="60" t="s">
        <v>71</v>
      </c>
      <c r="Q87" s="62">
        <f t="shared" si="6"/>
        <v>0</v>
      </c>
      <c r="R87" s="62">
        <f>SUM($D87:E87)</f>
        <v>0</v>
      </c>
      <c r="S87" s="62">
        <f>SUM($D87:F87)</f>
        <v>0</v>
      </c>
      <c r="T87" s="62">
        <f>SUM($D87:G87)</f>
        <v>0</v>
      </c>
      <c r="U87" s="62">
        <f>SUM($D87:H87)</f>
        <v>0</v>
      </c>
      <c r="V87" s="62">
        <f>SUM($D87:I87)</f>
        <v>0</v>
      </c>
      <c r="W87" s="62">
        <f>SUM($D87:J87)</f>
        <v>0</v>
      </c>
      <c r="X87" s="62">
        <f>SUM($D87:K87)</f>
        <v>0</v>
      </c>
      <c r="Y87" s="62">
        <f>SUM($D87:L87)</f>
        <v>0</v>
      </c>
      <c r="Z87" s="62">
        <f>SUM($D87:M87)</f>
        <v>0</v>
      </c>
      <c r="AA87" s="62">
        <f>SUM($D87:N87)</f>
        <v>0</v>
      </c>
      <c r="AB87" s="62">
        <f>SUM($D87:O87)</f>
        <v>0</v>
      </c>
    </row>
    <row r="88" spans="1:28" s="57" customFormat="1" x14ac:dyDescent="0.25">
      <c r="A88" s="56" t="s">
        <v>99</v>
      </c>
      <c r="B88" s="57" t="s">
        <v>225</v>
      </c>
      <c r="C88" s="58">
        <f>SUM(C89:C95)</f>
        <v>307300</v>
      </c>
      <c r="D88" s="58">
        <f>SUM(D89:D95)</f>
        <v>5600</v>
      </c>
      <c r="E88" s="58">
        <f t="shared" ref="E88:O88" si="32">SUM(E89:E95)</f>
        <v>160601</v>
      </c>
      <c r="F88" s="58">
        <f t="shared" si="32"/>
        <v>500</v>
      </c>
      <c r="G88" s="58">
        <f t="shared" si="32"/>
        <v>100</v>
      </c>
      <c r="H88" s="58">
        <f t="shared" si="32"/>
        <v>100</v>
      </c>
      <c r="I88" s="58">
        <f t="shared" si="32"/>
        <v>6000</v>
      </c>
      <c r="J88" s="58">
        <f t="shared" si="32"/>
        <v>22267</v>
      </c>
      <c r="K88" s="58">
        <f t="shared" si="32"/>
        <v>22267</v>
      </c>
      <c r="L88" s="58">
        <f t="shared" si="32"/>
        <v>22667</v>
      </c>
      <c r="M88" s="58">
        <f t="shared" si="32"/>
        <v>22267</v>
      </c>
      <c r="N88" s="58">
        <f t="shared" si="32"/>
        <v>22267</v>
      </c>
      <c r="O88" s="58">
        <f t="shared" si="32"/>
        <v>22664</v>
      </c>
      <c r="P88" s="56" t="s">
        <v>99</v>
      </c>
      <c r="Q88" s="63">
        <f t="shared" si="6"/>
        <v>5600</v>
      </c>
      <c r="R88" s="64">
        <f>SUM($D88:E88)</f>
        <v>166201</v>
      </c>
      <c r="S88" s="64">
        <f>SUM($D88:F88)</f>
        <v>166701</v>
      </c>
      <c r="T88" s="64">
        <f>SUM($D88:G88)</f>
        <v>166801</v>
      </c>
      <c r="U88" s="64">
        <f>SUM($D88:H88)</f>
        <v>166901</v>
      </c>
      <c r="V88" s="64">
        <f>SUM($D88:I88)</f>
        <v>172901</v>
      </c>
      <c r="W88" s="64">
        <f>SUM($D88:J88)</f>
        <v>195168</v>
      </c>
      <c r="X88" s="64">
        <f>SUM($D88:K88)</f>
        <v>217435</v>
      </c>
      <c r="Y88" s="64">
        <f>SUM($D88:L88)</f>
        <v>240102</v>
      </c>
      <c r="Z88" s="64">
        <f>SUM($D88:M88)</f>
        <v>262369</v>
      </c>
      <c r="AA88" s="64">
        <f>SUM($D88:N88)</f>
        <v>284636</v>
      </c>
      <c r="AB88" s="64">
        <f>SUM($D88:O88)</f>
        <v>307300</v>
      </c>
    </row>
    <row r="89" spans="1:28" s="57" customFormat="1" x14ac:dyDescent="0.25">
      <c r="A89" s="60" t="s">
        <v>72</v>
      </c>
      <c r="B89" s="61" t="s">
        <v>73</v>
      </c>
      <c r="C89" s="47">
        <f t="shared" ref="C89:C95" si="33">SUM(D89:O89)</f>
        <v>0</v>
      </c>
      <c r="D89" s="47"/>
      <c r="E89" s="47">
        <f>+'[1]MOD 2019 MES A MES'!E89</f>
        <v>0</v>
      </c>
      <c r="F89" s="47">
        <f>+'[1]MOD 2019 MES A MES'!F89</f>
        <v>0</v>
      </c>
      <c r="G89" s="47">
        <f>+'[1]MOD 2019 MES A MES'!G89</f>
        <v>0</v>
      </c>
      <c r="H89" s="47">
        <f>+'[1]MOD 2019 MES A MES'!H89</f>
        <v>0</v>
      </c>
      <c r="I89" s="47">
        <f>+'[1]MOD 2019 MES A MES'!I89</f>
        <v>0</v>
      </c>
      <c r="J89" s="47">
        <f>+'[1]MOD 2019 MES A MES'!J89</f>
        <v>0</v>
      </c>
      <c r="K89" s="47">
        <f>+'[1]MOD 2019 MES A MES'!K89</f>
        <v>0</v>
      </c>
      <c r="L89" s="47">
        <f>+'[1]MOD 2019 MES A MES'!L89</f>
        <v>0</v>
      </c>
      <c r="M89" s="47">
        <f>+'[1]MOD 2019 MES A MES'!M89</f>
        <v>0</v>
      </c>
      <c r="N89" s="47">
        <f>+'[1]MOD 2019 MES A MES'!N89</f>
        <v>0</v>
      </c>
      <c r="O89" s="47">
        <f>+'[1]MOD 2019 MES A MES'!O89</f>
        <v>0</v>
      </c>
      <c r="P89" s="60" t="s">
        <v>72</v>
      </c>
      <c r="Q89" s="62">
        <f t="shared" ref="Q89:Q105" si="34">+D89</f>
        <v>0</v>
      </c>
      <c r="R89" s="62">
        <f>SUM($D89:E89)</f>
        <v>0</v>
      </c>
      <c r="S89" s="62">
        <f>SUM($D89:F89)</f>
        <v>0</v>
      </c>
      <c r="T89" s="62">
        <f>SUM($D89:G89)</f>
        <v>0</v>
      </c>
      <c r="U89" s="62">
        <f>SUM($D89:H89)</f>
        <v>0</v>
      </c>
      <c r="V89" s="62">
        <f>SUM($D89:I89)</f>
        <v>0</v>
      </c>
      <c r="W89" s="62">
        <f>SUM($D89:J89)</f>
        <v>0</v>
      </c>
      <c r="X89" s="62">
        <f>SUM($D89:K89)</f>
        <v>0</v>
      </c>
      <c r="Y89" s="62">
        <f>SUM($D89:L89)</f>
        <v>0</v>
      </c>
      <c r="Z89" s="62">
        <f>SUM($D89:M89)</f>
        <v>0</v>
      </c>
      <c r="AA89" s="62">
        <f>SUM($D89:N89)</f>
        <v>0</v>
      </c>
      <c r="AB89" s="62">
        <f>SUM($D89:O89)</f>
        <v>0</v>
      </c>
    </row>
    <row r="90" spans="1:28" s="61" customFormat="1" ht="12.75" x14ac:dyDescent="0.2">
      <c r="A90" s="60" t="s">
        <v>74</v>
      </c>
      <c r="B90" s="61" t="s">
        <v>75</v>
      </c>
      <c r="C90" s="47">
        <f t="shared" si="33"/>
        <v>0</v>
      </c>
      <c r="D90" s="47"/>
      <c r="E90" s="47">
        <f>+'[1]MOD 2019 MES A MES'!E90</f>
        <v>0</v>
      </c>
      <c r="F90" s="47">
        <f>+'[1]MOD 2019 MES A MES'!F90</f>
        <v>0</v>
      </c>
      <c r="G90" s="47">
        <f>+'[1]MOD 2019 MES A MES'!G90</f>
        <v>0</v>
      </c>
      <c r="H90" s="47">
        <f>+'[1]MOD 2019 MES A MES'!H90</f>
        <v>0</v>
      </c>
      <c r="I90" s="47">
        <f>+'[1]MOD 2019 MES A MES'!I90</f>
        <v>0</v>
      </c>
      <c r="J90" s="47">
        <f>+'[1]MOD 2019 MES A MES'!J90</f>
        <v>0</v>
      </c>
      <c r="K90" s="47">
        <f>+'[1]MOD 2019 MES A MES'!K90</f>
        <v>0</v>
      </c>
      <c r="L90" s="47">
        <f>+'[1]MOD 2019 MES A MES'!L90</f>
        <v>0</v>
      </c>
      <c r="M90" s="47">
        <f>+'[1]MOD 2019 MES A MES'!M90</f>
        <v>0</v>
      </c>
      <c r="N90" s="47">
        <f>+'[1]MOD 2019 MES A MES'!N90</f>
        <v>0</v>
      </c>
      <c r="O90" s="47">
        <f>+'[1]MOD 2019 MES A MES'!O90</f>
        <v>0</v>
      </c>
      <c r="P90" s="60" t="s">
        <v>74</v>
      </c>
      <c r="Q90" s="62">
        <f t="shared" si="34"/>
        <v>0</v>
      </c>
      <c r="R90" s="62">
        <f>SUM($D90:E90)</f>
        <v>0</v>
      </c>
      <c r="S90" s="62">
        <f>SUM($D90:F90)</f>
        <v>0</v>
      </c>
      <c r="T90" s="62">
        <f>SUM($D90:G90)</f>
        <v>0</v>
      </c>
      <c r="U90" s="62">
        <f>SUM($D90:H90)</f>
        <v>0</v>
      </c>
      <c r="V90" s="62">
        <f>SUM($D90:I90)</f>
        <v>0</v>
      </c>
      <c r="W90" s="62">
        <f>SUM($D90:J90)</f>
        <v>0</v>
      </c>
      <c r="X90" s="62">
        <f>SUM($D90:K90)</f>
        <v>0</v>
      </c>
      <c r="Y90" s="62">
        <f>SUM($D90:L90)</f>
        <v>0</v>
      </c>
      <c r="Z90" s="62">
        <f>SUM($D90:M90)</f>
        <v>0</v>
      </c>
      <c r="AA90" s="62">
        <f>SUM($D90:N90)</f>
        <v>0</v>
      </c>
      <c r="AB90" s="62">
        <f>SUM($D90:O90)</f>
        <v>0</v>
      </c>
    </row>
    <row r="91" spans="1:28" s="61" customFormat="1" ht="12.75" x14ac:dyDescent="0.2">
      <c r="A91" s="60" t="s">
        <v>76</v>
      </c>
      <c r="B91" s="61" t="s">
        <v>77</v>
      </c>
      <c r="C91" s="47">
        <f t="shared" si="33"/>
        <v>2800</v>
      </c>
      <c r="D91" s="47">
        <v>100</v>
      </c>
      <c r="E91" s="47">
        <f>+'[1]MOD 2019 MES A MES'!E91</f>
        <v>100</v>
      </c>
      <c r="F91" s="47">
        <f>+'[1]MOD 2019 MES A MES'!F91</f>
        <v>500</v>
      </c>
      <c r="G91" s="47">
        <f>+'[1]MOD 2019 MES A MES'!G91</f>
        <v>100</v>
      </c>
      <c r="H91" s="47">
        <f>+'[1]MOD 2019 MES A MES'!H91</f>
        <v>100</v>
      </c>
      <c r="I91" s="47">
        <f>+'[1]MOD 2019 MES A MES'!I91</f>
        <v>500</v>
      </c>
      <c r="J91" s="47">
        <f>+'[1]MOD 2019 MES A MES'!J91</f>
        <v>100</v>
      </c>
      <c r="K91" s="47">
        <f>+'[1]MOD 2019 MES A MES'!K91</f>
        <v>100</v>
      </c>
      <c r="L91" s="47">
        <f>+'[1]MOD 2019 MES A MES'!L91</f>
        <v>500</v>
      </c>
      <c r="M91" s="47">
        <f>+'[1]MOD 2019 MES A MES'!M91</f>
        <v>100</v>
      </c>
      <c r="N91" s="47">
        <f>+'[1]MOD 2019 MES A MES'!N91</f>
        <v>100</v>
      </c>
      <c r="O91" s="47">
        <f>+'[1]MOD 2019 MES A MES'!O91</f>
        <v>500</v>
      </c>
      <c r="P91" s="60" t="s">
        <v>76</v>
      </c>
      <c r="Q91" s="62">
        <f t="shared" si="34"/>
        <v>100</v>
      </c>
      <c r="R91" s="62">
        <f>SUM($D91:E91)</f>
        <v>200</v>
      </c>
      <c r="S91" s="62">
        <f>SUM($D91:F91)</f>
        <v>700</v>
      </c>
      <c r="T91" s="62">
        <f>SUM($D91:G91)</f>
        <v>800</v>
      </c>
      <c r="U91" s="62">
        <f>SUM($D91:H91)</f>
        <v>900</v>
      </c>
      <c r="V91" s="62">
        <f>SUM($D91:I91)</f>
        <v>1400</v>
      </c>
      <c r="W91" s="62">
        <f>SUM($D91:J91)</f>
        <v>1500</v>
      </c>
      <c r="X91" s="62">
        <f>SUM($D91:K91)</f>
        <v>1600</v>
      </c>
      <c r="Y91" s="62">
        <f>SUM($D91:L91)</f>
        <v>2100</v>
      </c>
      <c r="Z91" s="62">
        <f>SUM($D91:M91)</f>
        <v>2200</v>
      </c>
      <c r="AA91" s="62">
        <f>SUM($D91:N91)</f>
        <v>2300</v>
      </c>
      <c r="AB91" s="62">
        <f>SUM($D91:O91)</f>
        <v>2800</v>
      </c>
    </row>
    <row r="92" spans="1:28" s="61" customFormat="1" ht="12.75" x14ac:dyDescent="0.2">
      <c r="A92" s="60" t="s">
        <v>78</v>
      </c>
      <c r="B92" s="61" t="s">
        <v>79</v>
      </c>
      <c r="C92" s="47">
        <f t="shared" si="33"/>
        <v>54500</v>
      </c>
      <c r="D92" s="47">
        <v>5500</v>
      </c>
      <c r="E92" s="47">
        <f>+'[1]MOD 2019 MES A MES'!E92</f>
        <v>10500</v>
      </c>
      <c r="F92" s="47">
        <f>+'[1]MOD 2019 MES A MES'!F92</f>
        <v>0</v>
      </c>
      <c r="G92" s="47">
        <f>+'[1]MOD 2019 MES A MES'!G92</f>
        <v>0</v>
      </c>
      <c r="H92" s="47">
        <f>+'[1]MOD 2019 MES A MES'!H92</f>
        <v>0</v>
      </c>
      <c r="I92" s="47">
        <f>+'[1]MOD 2019 MES A MES'!I92</f>
        <v>5500</v>
      </c>
      <c r="J92" s="47">
        <f>+'[1]MOD 2019 MES A MES'!J92</f>
        <v>5500</v>
      </c>
      <c r="K92" s="47">
        <f>+'[1]MOD 2019 MES A MES'!K92</f>
        <v>5500</v>
      </c>
      <c r="L92" s="47">
        <f>+'[1]MOD 2019 MES A MES'!L92</f>
        <v>5500</v>
      </c>
      <c r="M92" s="47">
        <f>+'[1]MOD 2019 MES A MES'!M92</f>
        <v>5500</v>
      </c>
      <c r="N92" s="47">
        <f>+'[1]MOD 2019 MES A MES'!N92</f>
        <v>5500</v>
      </c>
      <c r="O92" s="47">
        <f>+'[1]MOD 2019 MES A MES'!O92</f>
        <v>5500</v>
      </c>
      <c r="P92" s="60" t="s">
        <v>78</v>
      </c>
      <c r="Q92" s="62">
        <f t="shared" si="34"/>
        <v>5500</v>
      </c>
      <c r="R92" s="62">
        <f>SUM($D92:E92)</f>
        <v>16000</v>
      </c>
      <c r="S92" s="62">
        <f>SUM($D92:F92)</f>
        <v>16000</v>
      </c>
      <c r="T92" s="62">
        <f>SUM($D92:G92)</f>
        <v>16000</v>
      </c>
      <c r="U92" s="62">
        <f>SUM($D92:H92)</f>
        <v>16000</v>
      </c>
      <c r="V92" s="62">
        <f>SUM($D92:I92)</f>
        <v>21500</v>
      </c>
      <c r="W92" s="62">
        <f>SUM($D92:J92)</f>
        <v>27000</v>
      </c>
      <c r="X92" s="62">
        <f>SUM($D92:K92)</f>
        <v>32500</v>
      </c>
      <c r="Y92" s="62">
        <f>SUM($D92:L92)</f>
        <v>38000</v>
      </c>
      <c r="Z92" s="62">
        <f>SUM($D92:M92)</f>
        <v>43500</v>
      </c>
      <c r="AA92" s="62">
        <f>SUM($D92:N92)</f>
        <v>49000</v>
      </c>
      <c r="AB92" s="62">
        <f>SUM($D92:O92)</f>
        <v>54500</v>
      </c>
    </row>
    <row r="93" spans="1:28" s="61" customFormat="1" ht="12.75" x14ac:dyDescent="0.2">
      <c r="A93" s="60" t="s">
        <v>226</v>
      </c>
      <c r="B93" s="61" t="s">
        <v>227</v>
      </c>
      <c r="C93" s="47">
        <f t="shared" si="33"/>
        <v>0</v>
      </c>
      <c r="D93" s="47"/>
      <c r="E93" s="47">
        <f>+'[1]MOD 2019 MES A MES'!E93</f>
        <v>0</v>
      </c>
      <c r="F93" s="47">
        <f>+'[1]MOD 2019 MES A MES'!F93</f>
        <v>0</v>
      </c>
      <c r="G93" s="47">
        <f>+'[1]MOD 2019 MES A MES'!G93</f>
        <v>0</v>
      </c>
      <c r="H93" s="47">
        <f>+'[1]MOD 2019 MES A MES'!H93</f>
        <v>0</v>
      </c>
      <c r="I93" s="47">
        <f>+'[1]MOD 2019 MES A MES'!I93</f>
        <v>0</v>
      </c>
      <c r="J93" s="47">
        <f>+'[1]MOD 2019 MES A MES'!J93</f>
        <v>0</v>
      </c>
      <c r="K93" s="47">
        <f>+'[1]MOD 2019 MES A MES'!K93</f>
        <v>0</v>
      </c>
      <c r="L93" s="47">
        <f>+'[1]MOD 2019 MES A MES'!L93</f>
        <v>0</v>
      </c>
      <c r="M93" s="47">
        <f>+'[1]MOD 2019 MES A MES'!M93</f>
        <v>0</v>
      </c>
      <c r="N93" s="47">
        <f>+'[1]MOD 2019 MES A MES'!N93</f>
        <v>0</v>
      </c>
      <c r="O93" s="47">
        <f>+'[1]MOD 2019 MES A MES'!O93</f>
        <v>0</v>
      </c>
      <c r="P93" s="60" t="s">
        <v>226</v>
      </c>
      <c r="Q93" s="62">
        <f t="shared" si="34"/>
        <v>0</v>
      </c>
      <c r="R93" s="62">
        <f>SUM($D93:E93)</f>
        <v>0</v>
      </c>
      <c r="S93" s="62">
        <f>SUM($D93:F93)</f>
        <v>0</v>
      </c>
      <c r="T93" s="62">
        <f>SUM($D93:G93)</f>
        <v>0</v>
      </c>
      <c r="U93" s="62">
        <f>SUM($D93:H93)</f>
        <v>0</v>
      </c>
      <c r="V93" s="62">
        <f>SUM($D93:I93)</f>
        <v>0</v>
      </c>
      <c r="W93" s="62">
        <f>SUM($D93:J93)</f>
        <v>0</v>
      </c>
      <c r="X93" s="62">
        <f>SUM($D93:K93)</f>
        <v>0</v>
      </c>
      <c r="Y93" s="62">
        <f>SUM($D93:L93)</f>
        <v>0</v>
      </c>
      <c r="Z93" s="62">
        <f>SUM($D93:M93)</f>
        <v>0</v>
      </c>
      <c r="AA93" s="62">
        <f>SUM($D93:N93)</f>
        <v>0</v>
      </c>
      <c r="AB93" s="62">
        <f>SUM($D93:O93)</f>
        <v>0</v>
      </c>
    </row>
    <row r="94" spans="1:28" s="61" customFormat="1" ht="12.75" x14ac:dyDescent="0.2">
      <c r="A94" s="60" t="s">
        <v>80</v>
      </c>
      <c r="B94" s="61" t="s">
        <v>81</v>
      </c>
      <c r="C94" s="47">
        <f t="shared" si="33"/>
        <v>250000</v>
      </c>
      <c r="D94" s="47"/>
      <c r="E94" s="47">
        <f>+'[1]MOD 2019 MES A MES'!E94</f>
        <v>150001</v>
      </c>
      <c r="F94" s="47">
        <f>+'[1]MOD 2019 MES A MES'!F94</f>
        <v>0</v>
      </c>
      <c r="G94" s="47">
        <f>+'[1]MOD 2019 MES A MES'!G94</f>
        <v>0</v>
      </c>
      <c r="H94" s="47">
        <f>+'[1]MOD 2019 MES A MES'!H94</f>
        <v>0</v>
      </c>
      <c r="I94" s="47">
        <f>+'[1]MOD 2019 MES A MES'!I94</f>
        <v>0</v>
      </c>
      <c r="J94" s="47">
        <f>+'[1]MOD 2019 MES A MES'!J94</f>
        <v>16667</v>
      </c>
      <c r="K94" s="47">
        <f>+'[1]MOD 2019 MES A MES'!K94</f>
        <v>16667</v>
      </c>
      <c r="L94" s="47">
        <f>+'[1]MOD 2019 MES A MES'!L94</f>
        <v>16667</v>
      </c>
      <c r="M94" s="47">
        <f>+'[1]MOD 2019 MES A MES'!M94</f>
        <v>16667</v>
      </c>
      <c r="N94" s="47">
        <f>+'[1]MOD 2019 MES A MES'!N94</f>
        <v>16667</v>
      </c>
      <c r="O94" s="47">
        <f>+'[1]MOD 2019 MES A MES'!O94</f>
        <v>16664</v>
      </c>
      <c r="P94" s="60" t="s">
        <v>80</v>
      </c>
      <c r="Q94" s="62">
        <f t="shared" si="34"/>
        <v>0</v>
      </c>
      <c r="R94" s="63">
        <f>SUM($D94:E94)</f>
        <v>150001</v>
      </c>
      <c r="S94" s="62">
        <f>SUM($D94:F94)</f>
        <v>150001</v>
      </c>
      <c r="T94" s="62">
        <f>SUM($D94:G94)</f>
        <v>150001</v>
      </c>
      <c r="U94" s="62">
        <f>SUM($D94:H94)</f>
        <v>150001</v>
      </c>
      <c r="V94" s="62">
        <f>SUM($D94:I94)</f>
        <v>150001</v>
      </c>
      <c r="W94" s="62">
        <f>SUM($D94:J94)</f>
        <v>166668</v>
      </c>
      <c r="X94" s="62">
        <f>SUM($D94:K94)</f>
        <v>183335</v>
      </c>
      <c r="Y94" s="62">
        <f>SUM($D94:L94)</f>
        <v>200002</v>
      </c>
      <c r="Z94" s="62">
        <f>SUM($D94:M94)</f>
        <v>216669</v>
      </c>
      <c r="AA94" s="62">
        <f>SUM($D94:N94)</f>
        <v>233336</v>
      </c>
      <c r="AB94" s="62">
        <f>SUM($D94:O94)</f>
        <v>250000</v>
      </c>
    </row>
    <row r="95" spans="1:28" s="61" customFormat="1" ht="12.75" x14ac:dyDescent="0.2">
      <c r="A95" s="60" t="s">
        <v>82</v>
      </c>
      <c r="B95" s="61" t="s">
        <v>127</v>
      </c>
      <c r="C95" s="47">
        <f t="shared" si="33"/>
        <v>0</v>
      </c>
      <c r="D95" s="47"/>
      <c r="E95" s="47">
        <f>+'[1]MOD 2019 MES A MES'!E95</f>
        <v>0</v>
      </c>
      <c r="F95" s="47">
        <f>+'[1]MOD 2019 MES A MES'!F95</f>
        <v>0</v>
      </c>
      <c r="G95" s="47">
        <f>+'[1]MOD 2019 MES A MES'!G95</f>
        <v>0</v>
      </c>
      <c r="H95" s="47">
        <f>+'[1]MOD 2019 MES A MES'!H95</f>
        <v>0</v>
      </c>
      <c r="I95" s="47">
        <f>+'[1]MOD 2019 MES A MES'!I95</f>
        <v>0</v>
      </c>
      <c r="J95" s="47">
        <f>+'[1]MOD 2019 MES A MES'!J95</f>
        <v>0</v>
      </c>
      <c r="K95" s="47">
        <f>+'[1]MOD 2019 MES A MES'!K95</f>
        <v>0</v>
      </c>
      <c r="L95" s="47">
        <f>+'[1]MOD 2019 MES A MES'!L95</f>
        <v>0</v>
      </c>
      <c r="M95" s="47">
        <f>+'[1]MOD 2019 MES A MES'!M95</f>
        <v>0</v>
      </c>
      <c r="N95" s="47">
        <f>+'[1]MOD 2019 MES A MES'!N95</f>
        <v>0</v>
      </c>
      <c r="O95" s="47">
        <f>+'[1]MOD 2019 MES A MES'!O95</f>
        <v>0</v>
      </c>
      <c r="P95" s="60" t="s">
        <v>82</v>
      </c>
      <c r="Q95" s="62">
        <f t="shared" si="34"/>
        <v>0</v>
      </c>
      <c r="R95" s="63">
        <f>SUM($D95:E95)</f>
        <v>0</v>
      </c>
      <c r="S95" s="62">
        <f>SUM($D95:F95)</f>
        <v>0</v>
      </c>
      <c r="T95" s="62">
        <f>SUM($D95:G95)</f>
        <v>0</v>
      </c>
      <c r="U95" s="62">
        <f>SUM($D95:H95)</f>
        <v>0</v>
      </c>
      <c r="V95" s="62">
        <f>SUM($D95:I95)</f>
        <v>0</v>
      </c>
      <c r="W95" s="62">
        <f>SUM($D95:J95)</f>
        <v>0</v>
      </c>
      <c r="X95" s="62">
        <f>SUM($D95:K95)</f>
        <v>0</v>
      </c>
      <c r="Y95" s="62">
        <f>SUM($D95:L95)</f>
        <v>0</v>
      </c>
      <c r="Z95" s="62">
        <f>SUM($D95:M95)</f>
        <v>0</v>
      </c>
      <c r="AA95" s="62">
        <f>SUM($D95:N95)</f>
        <v>0</v>
      </c>
      <c r="AB95" s="62">
        <f>SUM($D95:O95)</f>
        <v>0</v>
      </c>
    </row>
    <row r="96" spans="1:28" s="57" customFormat="1" x14ac:dyDescent="0.25">
      <c r="A96" s="56" t="s">
        <v>100</v>
      </c>
      <c r="B96" s="57" t="s">
        <v>83</v>
      </c>
      <c r="C96" s="58">
        <f>+C97+C99+C101</f>
        <v>127600</v>
      </c>
      <c r="D96" s="58">
        <f t="shared" ref="D96:O96" si="35">+D97+D99+D101</f>
        <v>11100</v>
      </c>
      <c r="E96" s="58">
        <f t="shared" si="35"/>
        <v>11100</v>
      </c>
      <c r="F96" s="58">
        <f t="shared" si="35"/>
        <v>11100</v>
      </c>
      <c r="G96" s="58">
        <f t="shared" si="35"/>
        <v>11100</v>
      </c>
      <c r="H96" s="58">
        <f t="shared" si="35"/>
        <v>11100</v>
      </c>
      <c r="I96" s="58">
        <f t="shared" si="35"/>
        <v>11100</v>
      </c>
      <c r="J96" s="58">
        <f t="shared" si="35"/>
        <v>11100</v>
      </c>
      <c r="K96" s="58">
        <f t="shared" si="35"/>
        <v>11100</v>
      </c>
      <c r="L96" s="58">
        <f t="shared" si="35"/>
        <v>11100</v>
      </c>
      <c r="M96" s="58">
        <f t="shared" si="35"/>
        <v>11100</v>
      </c>
      <c r="N96" s="58">
        <f t="shared" si="35"/>
        <v>10500</v>
      </c>
      <c r="O96" s="58">
        <f t="shared" si="35"/>
        <v>6100</v>
      </c>
      <c r="P96" s="56" t="s">
        <v>100</v>
      </c>
      <c r="Q96" s="63">
        <f t="shared" si="34"/>
        <v>11100</v>
      </c>
      <c r="R96" s="64">
        <f>SUM($D96:E96)</f>
        <v>22200</v>
      </c>
      <c r="S96" s="64">
        <f>SUM($D96:F96)</f>
        <v>33300</v>
      </c>
      <c r="T96" s="64">
        <f>SUM($D96:G96)</f>
        <v>44400</v>
      </c>
      <c r="U96" s="64">
        <f>SUM($D96:H96)</f>
        <v>55500</v>
      </c>
      <c r="V96" s="64">
        <f>SUM($D96:I96)</f>
        <v>66600</v>
      </c>
      <c r="W96" s="64">
        <f>SUM($D96:J96)</f>
        <v>77700</v>
      </c>
      <c r="X96" s="64">
        <f>SUM($D96:K96)</f>
        <v>88800</v>
      </c>
      <c r="Y96" s="64">
        <f>SUM($D96:L96)</f>
        <v>99900</v>
      </c>
      <c r="Z96" s="64">
        <f>SUM($D96:M96)</f>
        <v>111000</v>
      </c>
      <c r="AA96" s="64">
        <f>SUM($D96:N96)</f>
        <v>121500</v>
      </c>
      <c r="AB96" s="64">
        <f>SUM($D96:O96)</f>
        <v>127600</v>
      </c>
    </row>
    <row r="97" spans="1:28" s="57" customFormat="1" x14ac:dyDescent="0.25">
      <c r="A97" s="56" t="s">
        <v>228</v>
      </c>
      <c r="B97" s="57" t="s">
        <v>229</v>
      </c>
      <c r="C97" s="58">
        <f>+C98</f>
        <v>6000</v>
      </c>
      <c r="D97" s="58">
        <f t="shared" ref="D97:O97" si="36">+D98</f>
        <v>500</v>
      </c>
      <c r="E97" s="58">
        <f t="shared" si="36"/>
        <v>500</v>
      </c>
      <c r="F97" s="58">
        <f t="shared" si="36"/>
        <v>500</v>
      </c>
      <c r="G97" s="58">
        <f t="shared" si="36"/>
        <v>500</v>
      </c>
      <c r="H97" s="58">
        <f t="shared" si="36"/>
        <v>500</v>
      </c>
      <c r="I97" s="58">
        <f t="shared" si="36"/>
        <v>500</v>
      </c>
      <c r="J97" s="58">
        <f t="shared" si="36"/>
        <v>500</v>
      </c>
      <c r="K97" s="58">
        <f t="shared" si="36"/>
        <v>500</v>
      </c>
      <c r="L97" s="58">
        <f t="shared" si="36"/>
        <v>500</v>
      </c>
      <c r="M97" s="58">
        <f t="shared" si="36"/>
        <v>500</v>
      </c>
      <c r="N97" s="58">
        <f t="shared" si="36"/>
        <v>500</v>
      </c>
      <c r="O97" s="58">
        <f t="shared" si="36"/>
        <v>500</v>
      </c>
      <c r="P97" s="56" t="s">
        <v>228</v>
      </c>
      <c r="Q97" s="63">
        <f t="shared" si="34"/>
        <v>500</v>
      </c>
      <c r="R97" s="64">
        <f>SUM($D97:E97)</f>
        <v>1000</v>
      </c>
      <c r="S97" s="64">
        <f>SUM($D97:F97)</f>
        <v>1500</v>
      </c>
      <c r="T97" s="64">
        <f>SUM($D97:G97)</f>
        <v>2000</v>
      </c>
      <c r="U97" s="64">
        <f>SUM($D97:H97)</f>
        <v>2500</v>
      </c>
      <c r="V97" s="64">
        <f>SUM($D97:I97)</f>
        <v>3000</v>
      </c>
      <c r="W97" s="64">
        <f>SUM($D97:J97)</f>
        <v>3500</v>
      </c>
      <c r="X97" s="64">
        <f>SUM($D97:K97)</f>
        <v>4000</v>
      </c>
      <c r="Y97" s="64">
        <f>SUM($D97:L97)</f>
        <v>4500</v>
      </c>
      <c r="Z97" s="64">
        <f>SUM($D97:M97)</f>
        <v>5000</v>
      </c>
      <c r="AA97" s="64">
        <f>SUM($D97:N97)</f>
        <v>5500</v>
      </c>
      <c r="AB97" s="64">
        <f>SUM($D97:O97)</f>
        <v>6000</v>
      </c>
    </row>
    <row r="98" spans="1:28" s="61" customFormat="1" ht="12.75" x14ac:dyDescent="0.2">
      <c r="A98" s="60" t="s">
        <v>84</v>
      </c>
      <c r="B98" s="61" t="s">
        <v>230</v>
      </c>
      <c r="C98" s="47">
        <f>SUM(D98:O98)</f>
        <v>6000</v>
      </c>
      <c r="D98" s="47">
        <v>500</v>
      </c>
      <c r="E98" s="47">
        <f>+'[1]MOD 2019 MES A MES'!E98</f>
        <v>500</v>
      </c>
      <c r="F98" s="47">
        <f>+'[1]MOD 2019 MES A MES'!F98</f>
        <v>500</v>
      </c>
      <c r="G98" s="47">
        <f>+'[1]MOD 2019 MES A MES'!G98</f>
        <v>500</v>
      </c>
      <c r="H98" s="47">
        <f>+'[1]MOD 2019 MES A MES'!H98</f>
        <v>500</v>
      </c>
      <c r="I98" s="47">
        <f>+'[1]MOD 2019 MES A MES'!I98</f>
        <v>500</v>
      </c>
      <c r="J98" s="47">
        <f>+'[1]MOD 2019 MES A MES'!J98</f>
        <v>500</v>
      </c>
      <c r="K98" s="47">
        <f>+'[1]MOD 2019 MES A MES'!K98</f>
        <v>500</v>
      </c>
      <c r="L98" s="47">
        <f>+'[1]MOD 2019 MES A MES'!L98</f>
        <v>500</v>
      </c>
      <c r="M98" s="47">
        <f>+'[1]MOD 2019 MES A MES'!M98</f>
        <v>500</v>
      </c>
      <c r="N98" s="47">
        <f>+'[1]MOD 2019 MES A MES'!N98</f>
        <v>500</v>
      </c>
      <c r="O98" s="47">
        <f>+'[1]MOD 2019 MES A MES'!O98</f>
        <v>500</v>
      </c>
      <c r="P98" s="60" t="s">
        <v>84</v>
      </c>
      <c r="Q98" s="62">
        <f t="shared" si="34"/>
        <v>500</v>
      </c>
      <c r="R98" s="62">
        <f>SUM($D98:E98)</f>
        <v>1000</v>
      </c>
      <c r="S98" s="62">
        <f>SUM($D98:F98)</f>
        <v>1500</v>
      </c>
      <c r="T98" s="62">
        <f>SUM($D98:G98)</f>
        <v>2000</v>
      </c>
      <c r="U98" s="62">
        <f>SUM($D98:H98)</f>
        <v>2500</v>
      </c>
      <c r="V98" s="62">
        <f>SUM($D98:I98)</f>
        <v>3000</v>
      </c>
      <c r="W98" s="62">
        <f>SUM($D98:J98)</f>
        <v>3500</v>
      </c>
      <c r="X98" s="62">
        <f>SUM($D98:K98)</f>
        <v>4000</v>
      </c>
      <c r="Y98" s="62">
        <f>SUM($D98:L98)</f>
        <v>4500</v>
      </c>
      <c r="Z98" s="62">
        <f>SUM($D98:M98)</f>
        <v>5000</v>
      </c>
      <c r="AA98" s="62">
        <f>SUM($D98:N98)</f>
        <v>5500</v>
      </c>
      <c r="AB98" s="62">
        <f>SUM($D98:O98)</f>
        <v>6000</v>
      </c>
    </row>
    <row r="99" spans="1:28" s="57" customFormat="1" x14ac:dyDescent="0.25">
      <c r="A99" s="56" t="s">
        <v>231</v>
      </c>
      <c r="B99" s="57" t="s">
        <v>232</v>
      </c>
      <c r="C99" s="58">
        <f>+C100</f>
        <v>54400</v>
      </c>
      <c r="D99" s="58">
        <f t="shared" ref="D99:O99" si="37">+D100</f>
        <v>5000</v>
      </c>
      <c r="E99" s="58">
        <f t="shared" si="37"/>
        <v>5000</v>
      </c>
      <c r="F99" s="58">
        <f t="shared" si="37"/>
        <v>5000</v>
      </c>
      <c r="G99" s="58">
        <f t="shared" si="37"/>
        <v>5000</v>
      </c>
      <c r="H99" s="58">
        <f t="shared" si="37"/>
        <v>5000</v>
      </c>
      <c r="I99" s="58">
        <f t="shared" si="37"/>
        <v>5000</v>
      </c>
      <c r="J99" s="58">
        <f t="shared" si="37"/>
        <v>5000</v>
      </c>
      <c r="K99" s="58">
        <f t="shared" si="37"/>
        <v>5000</v>
      </c>
      <c r="L99" s="58">
        <f t="shared" si="37"/>
        <v>5000</v>
      </c>
      <c r="M99" s="58">
        <f t="shared" si="37"/>
        <v>5000</v>
      </c>
      <c r="N99" s="58">
        <f t="shared" si="37"/>
        <v>4400</v>
      </c>
      <c r="O99" s="58">
        <f t="shared" si="37"/>
        <v>0</v>
      </c>
      <c r="P99" s="56" t="s">
        <v>231</v>
      </c>
      <c r="Q99" s="62">
        <f t="shared" si="34"/>
        <v>5000</v>
      </c>
      <c r="R99" s="64">
        <f>SUM($D99:E99)</f>
        <v>10000</v>
      </c>
      <c r="S99" s="64">
        <f>SUM($D99:F99)</f>
        <v>15000</v>
      </c>
      <c r="T99" s="64">
        <f>SUM($D99:G99)</f>
        <v>20000</v>
      </c>
      <c r="U99" s="64">
        <f>SUM($D99:H99)</f>
        <v>25000</v>
      </c>
      <c r="V99" s="64">
        <f>SUM($D99:I99)</f>
        <v>30000</v>
      </c>
      <c r="W99" s="64">
        <f>SUM($D99:J99)</f>
        <v>35000</v>
      </c>
      <c r="X99" s="64">
        <f>SUM($D99:K99)</f>
        <v>40000</v>
      </c>
      <c r="Y99" s="64">
        <f>SUM($D99:L99)</f>
        <v>45000</v>
      </c>
      <c r="Z99" s="64">
        <f>SUM($D99:M99)</f>
        <v>50000</v>
      </c>
      <c r="AA99" s="64">
        <f>SUM($D99:N99)</f>
        <v>54400</v>
      </c>
      <c r="AB99" s="64">
        <f>SUM($D99:O99)</f>
        <v>54400</v>
      </c>
    </row>
    <row r="100" spans="1:28" s="61" customFormat="1" ht="12.75" x14ac:dyDescent="0.2">
      <c r="A100" s="60" t="s">
        <v>86</v>
      </c>
      <c r="B100" s="61" t="s">
        <v>233</v>
      </c>
      <c r="C100" s="47">
        <f>SUM(D100:O100)</f>
        <v>54400</v>
      </c>
      <c r="D100" s="47">
        <v>5000</v>
      </c>
      <c r="E100" s="47">
        <f>+'[1]MOD 2019 MES A MES'!E100</f>
        <v>5000</v>
      </c>
      <c r="F100" s="47">
        <f>+'[1]MOD 2019 MES A MES'!F100</f>
        <v>5000</v>
      </c>
      <c r="G100" s="47">
        <f>+'[1]MOD 2019 MES A MES'!G100</f>
        <v>5000</v>
      </c>
      <c r="H100" s="47">
        <f>+'[1]MOD 2019 MES A MES'!H100</f>
        <v>5000</v>
      </c>
      <c r="I100" s="47">
        <f>+'[1]MOD 2019 MES A MES'!I100</f>
        <v>5000</v>
      </c>
      <c r="J100" s="47">
        <f>+'[1]MOD 2019 MES A MES'!J100</f>
        <v>5000</v>
      </c>
      <c r="K100" s="47">
        <f>+'[1]MOD 2019 MES A MES'!K100</f>
        <v>5000</v>
      </c>
      <c r="L100" s="47">
        <f>+'[1]MOD 2019 MES A MES'!L100</f>
        <v>5000</v>
      </c>
      <c r="M100" s="47">
        <f>+'[1]MOD 2019 MES A MES'!M100</f>
        <v>5000</v>
      </c>
      <c r="N100" s="47">
        <f>+'[1]MOD 2019 MES A MES'!N100</f>
        <v>4400</v>
      </c>
      <c r="O100" s="47">
        <f>+'[1]MOD 2019 MES A MES'!O100</f>
        <v>0</v>
      </c>
      <c r="P100" s="60" t="s">
        <v>86</v>
      </c>
      <c r="Q100" s="62">
        <f t="shared" si="34"/>
        <v>5000</v>
      </c>
      <c r="R100" s="62">
        <f>SUM($D100:E100)</f>
        <v>10000</v>
      </c>
      <c r="S100" s="62">
        <f>SUM($D100:F100)</f>
        <v>15000</v>
      </c>
      <c r="T100" s="62">
        <f>SUM($D100:G100)</f>
        <v>20000</v>
      </c>
      <c r="U100" s="62">
        <f>SUM($D100:H100)</f>
        <v>25000</v>
      </c>
      <c r="V100" s="62">
        <f>SUM($D100:I100)</f>
        <v>30000</v>
      </c>
      <c r="W100" s="62">
        <f>SUM($D100:J100)</f>
        <v>35000</v>
      </c>
      <c r="X100" s="62">
        <f>SUM($D100:K100)</f>
        <v>40000</v>
      </c>
      <c r="Y100" s="62">
        <f>SUM($D100:L100)</f>
        <v>45000</v>
      </c>
      <c r="Z100" s="62">
        <f>SUM($D100:M100)</f>
        <v>50000</v>
      </c>
      <c r="AA100" s="62">
        <f>SUM($D100:N100)</f>
        <v>54400</v>
      </c>
      <c r="AB100" s="62">
        <f>SUM($D100:O100)</f>
        <v>54400</v>
      </c>
    </row>
    <row r="101" spans="1:28" s="57" customFormat="1" x14ac:dyDescent="0.25">
      <c r="A101" s="56" t="s">
        <v>234</v>
      </c>
      <c r="B101" s="57" t="s">
        <v>235</v>
      </c>
      <c r="C101" s="58">
        <f>SUM(C102:C103)</f>
        <v>67200</v>
      </c>
      <c r="D101" s="58">
        <f t="shared" ref="D101:O101" si="38">SUM(D102:D103)</f>
        <v>5600</v>
      </c>
      <c r="E101" s="58">
        <f t="shared" si="38"/>
        <v>5600</v>
      </c>
      <c r="F101" s="58">
        <f t="shared" si="38"/>
        <v>5600</v>
      </c>
      <c r="G101" s="58">
        <f t="shared" si="38"/>
        <v>5600</v>
      </c>
      <c r="H101" s="58">
        <f t="shared" si="38"/>
        <v>5600</v>
      </c>
      <c r="I101" s="58">
        <f t="shared" si="38"/>
        <v>5600</v>
      </c>
      <c r="J101" s="58">
        <f t="shared" si="38"/>
        <v>5600</v>
      </c>
      <c r="K101" s="58">
        <f t="shared" si="38"/>
        <v>5600</v>
      </c>
      <c r="L101" s="58">
        <f t="shared" si="38"/>
        <v>5600</v>
      </c>
      <c r="M101" s="58">
        <f t="shared" si="38"/>
        <v>5600</v>
      </c>
      <c r="N101" s="58">
        <f t="shared" si="38"/>
        <v>5600</v>
      </c>
      <c r="O101" s="58">
        <f t="shared" si="38"/>
        <v>5600</v>
      </c>
      <c r="P101" s="56" t="s">
        <v>234</v>
      </c>
      <c r="Q101" s="63">
        <f t="shared" si="34"/>
        <v>5600</v>
      </c>
      <c r="R101" s="64">
        <f>SUM($D101:E101)</f>
        <v>11200</v>
      </c>
      <c r="S101" s="64">
        <f>SUM($D101:F101)</f>
        <v>16800</v>
      </c>
      <c r="T101" s="64">
        <f>SUM($D101:G101)</f>
        <v>22400</v>
      </c>
      <c r="U101" s="64">
        <f>SUM($D101:H101)</f>
        <v>28000</v>
      </c>
      <c r="V101" s="64">
        <f>SUM($D101:I101)</f>
        <v>33600</v>
      </c>
      <c r="W101" s="64">
        <f>SUM($D101:J101)</f>
        <v>39200</v>
      </c>
      <c r="X101" s="64">
        <f>SUM($D101:K101)</f>
        <v>44800</v>
      </c>
      <c r="Y101" s="64">
        <f>SUM($D101:L101)</f>
        <v>50400</v>
      </c>
      <c r="Z101" s="64">
        <f>SUM($D101:M101)</f>
        <v>56000</v>
      </c>
      <c r="AA101" s="64">
        <f>SUM($D101:N101)</f>
        <v>61600</v>
      </c>
      <c r="AB101" s="64">
        <f>SUM($D101:O101)</f>
        <v>67200</v>
      </c>
    </row>
    <row r="102" spans="1:28" s="61" customFormat="1" ht="12.75" x14ac:dyDescent="0.2">
      <c r="A102" s="60" t="s">
        <v>87</v>
      </c>
      <c r="B102" s="61" t="s">
        <v>88</v>
      </c>
      <c r="C102" s="47">
        <f>SUM(D102:O102)</f>
        <v>0</v>
      </c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60" t="s">
        <v>87</v>
      </c>
      <c r="Q102" s="62">
        <f t="shared" si="34"/>
        <v>0</v>
      </c>
      <c r="R102" s="62">
        <f>SUM($D102:E102)</f>
        <v>0</v>
      </c>
      <c r="S102" s="62">
        <f>SUM($D102:F102)</f>
        <v>0</v>
      </c>
      <c r="T102" s="62">
        <f>SUM($D102:G102)</f>
        <v>0</v>
      </c>
      <c r="U102" s="62">
        <f>SUM($D102:H102)</f>
        <v>0</v>
      </c>
      <c r="V102" s="62">
        <f>SUM($D102:I102)</f>
        <v>0</v>
      </c>
      <c r="W102" s="62">
        <f>SUM($D102:J102)</f>
        <v>0</v>
      </c>
      <c r="X102" s="62">
        <f>SUM($D102:K102)</f>
        <v>0</v>
      </c>
      <c r="Y102" s="62">
        <f>SUM($D102:L102)</f>
        <v>0</v>
      </c>
      <c r="Z102" s="62">
        <f>SUM($D102:M102)</f>
        <v>0</v>
      </c>
      <c r="AA102" s="62">
        <f>SUM($D102:N102)</f>
        <v>0</v>
      </c>
      <c r="AB102" s="62">
        <f>SUM($D102:O102)</f>
        <v>0</v>
      </c>
    </row>
    <row r="103" spans="1:28" s="57" customFormat="1" x14ac:dyDescent="0.25">
      <c r="A103" s="37" t="s">
        <v>89</v>
      </c>
      <c r="B103" s="36" t="s">
        <v>236</v>
      </c>
      <c r="C103" s="47">
        <f>SUM(D103:O103)</f>
        <v>67200</v>
      </c>
      <c r="D103" s="67">
        <v>5600</v>
      </c>
      <c r="E103" s="67">
        <f>+'[1]MOD 2019 MES A MES'!E103</f>
        <v>5600</v>
      </c>
      <c r="F103" s="67">
        <f>+'[1]MOD 2019 MES A MES'!F103</f>
        <v>5600</v>
      </c>
      <c r="G103" s="67">
        <f>+'[1]MOD 2019 MES A MES'!G103</f>
        <v>5600</v>
      </c>
      <c r="H103" s="67">
        <f>+'[1]MOD 2019 MES A MES'!H103</f>
        <v>5600</v>
      </c>
      <c r="I103" s="67">
        <f>+'[1]MOD 2019 MES A MES'!I103</f>
        <v>5600</v>
      </c>
      <c r="J103" s="67">
        <f>+'[1]MOD 2019 MES A MES'!J103</f>
        <v>5600</v>
      </c>
      <c r="K103" s="67">
        <f>+'[1]MOD 2019 MES A MES'!K103</f>
        <v>5600</v>
      </c>
      <c r="L103" s="67">
        <f>+'[1]MOD 2019 MES A MES'!L103</f>
        <v>5600</v>
      </c>
      <c r="M103" s="67">
        <f>+'[1]MOD 2019 MES A MES'!M103</f>
        <v>5600</v>
      </c>
      <c r="N103" s="67">
        <f>+'[1]MOD 2019 MES A MES'!N103</f>
        <v>5600</v>
      </c>
      <c r="O103" s="67">
        <f>+'[1]MOD 2019 MES A MES'!O103</f>
        <v>5600</v>
      </c>
      <c r="P103" s="37" t="s">
        <v>89</v>
      </c>
      <c r="Q103" s="63">
        <f t="shared" si="34"/>
        <v>5600</v>
      </c>
      <c r="R103" s="64">
        <f>SUM($D103:E103)</f>
        <v>11200</v>
      </c>
      <c r="S103" s="64">
        <f>SUM($D103:F103)</f>
        <v>16800</v>
      </c>
      <c r="T103" s="64">
        <f>SUM($D103:G103)</f>
        <v>22400</v>
      </c>
      <c r="U103" s="64">
        <f>SUM($D103:H103)</f>
        <v>28000</v>
      </c>
      <c r="V103" s="64">
        <f>SUM($D103:I103)</f>
        <v>33600</v>
      </c>
      <c r="W103" s="64">
        <f>SUM($D103:J103)</f>
        <v>39200</v>
      </c>
      <c r="X103" s="64">
        <f>SUM($D103:K103)</f>
        <v>44800</v>
      </c>
      <c r="Y103" s="64">
        <f>SUM($D103:L103)</f>
        <v>50400</v>
      </c>
      <c r="Z103" s="64">
        <f>SUM($D103:M103)</f>
        <v>56000</v>
      </c>
      <c r="AA103" s="64">
        <f>SUM($D103:N103)</f>
        <v>61600</v>
      </c>
      <c r="AB103" s="64">
        <f>SUM($D103:O103)</f>
        <v>67200</v>
      </c>
    </row>
    <row r="104" spans="1:28" s="57" customFormat="1" x14ac:dyDescent="0.25">
      <c r="A104" s="56" t="s">
        <v>237</v>
      </c>
      <c r="B104" s="57" t="s">
        <v>90</v>
      </c>
      <c r="C104" s="58">
        <f>+C105</f>
        <v>0</v>
      </c>
      <c r="D104" s="58">
        <f t="shared" ref="D104:O104" si="39">+D105</f>
        <v>0</v>
      </c>
      <c r="E104" s="58">
        <f t="shared" si="39"/>
        <v>0</v>
      </c>
      <c r="F104" s="58">
        <f t="shared" si="39"/>
        <v>0</v>
      </c>
      <c r="G104" s="58">
        <f t="shared" si="39"/>
        <v>0</v>
      </c>
      <c r="H104" s="58">
        <f t="shared" si="39"/>
        <v>0</v>
      </c>
      <c r="I104" s="58">
        <f t="shared" si="39"/>
        <v>0</v>
      </c>
      <c r="J104" s="58">
        <f t="shared" si="39"/>
        <v>0</v>
      </c>
      <c r="K104" s="58">
        <f t="shared" si="39"/>
        <v>0</v>
      </c>
      <c r="L104" s="58">
        <f t="shared" si="39"/>
        <v>0</v>
      </c>
      <c r="M104" s="58">
        <f t="shared" si="39"/>
        <v>0</v>
      </c>
      <c r="N104" s="58">
        <f t="shared" si="39"/>
        <v>0</v>
      </c>
      <c r="O104" s="58">
        <f t="shared" si="39"/>
        <v>0</v>
      </c>
      <c r="P104" s="56" t="s">
        <v>237</v>
      </c>
      <c r="Q104" s="62">
        <f t="shared" si="34"/>
        <v>0</v>
      </c>
      <c r="R104" s="64">
        <f>SUM($D104:E104)</f>
        <v>0</v>
      </c>
      <c r="S104" s="64">
        <f>SUM($D104:F104)</f>
        <v>0</v>
      </c>
      <c r="T104" s="64">
        <f>SUM($D104:G104)</f>
        <v>0</v>
      </c>
      <c r="U104" s="64">
        <f>SUM($D104:H104)</f>
        <v>0</v>
      </c>
      <c r="V104" s="64">
        <f>SUM($D104:I104)</f>
        <v>0</v>
      </c>
      <c r="W104" s="64">
        <f>SUM($D104:J104)</f>
        <v>0</v>
      </c>
      <c r="X104" s="64">
        <f>SUM($D104:K104)</f>
        <v>0</v>
      </c>
      <c r="Y104" s="64">
        <f>SUM($D104:L104)</f>
        <v>0</v>
      </c>
      <c r="Z104" s="64">
        <f>SUM($D104:M104)</f>
        <v>0</v>
      </c>
      <c r="AA104" s="64">
        <f>SUM($D104:N104)</f>
        <v>0</v>
      </c>
      <c r="AB104" s="64">
        <f>SUM($D104:O104)</f>
        <v>0</v>
      </c>
    </row>
    <row r="105" spans="1:28" s="61" customFormat="1" ht="12.75" x14ac:dyDescent="0.2">
      <c r="A105" s="60" t="s">
        <v>91</v>
      </c>
      <c r="B105" s="68" t="s">
        <v>92</v>
      </c>
      <c r="C105" s="47">
        <f>SUM(D105:O105)</f>
        <v>0</v>
      </c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0" t="s">
        <v>91</v>
      </c>
      <c r="Q105" s="62">
        <f t="shared" si="34"/>
        <v>0</v>
      </c>
      <c r="R105" s="69">
        <f>SUM($D105:E105)</f>
        <v>0</v>
      </c>
      <c r="S105" s="62">
        <f>SUM($D105:F105)</f>
        <v>0</v>
      </c>
      <c r="T105" s="62">
        <f>SUM($D105:G105)</f>
        <v>0</v>
      </c>
      <c r="U105" s="62">
        <f>SUM($D105:H105)</f>
        <v>0</v>
      </c>
      <c r="V105" s="62">
        <f>SUM($D105:I105)</f>
        <v>0</v>
      </c>
      <c r="W105" s="62">
        <f>SUM($D105:J105)</f>
        <v>0</v>
      </c>
      <c r="X105" s="62">
        <f>SUM($D105:K105)</f>
        <v>0</v>
      </c>
      <c r="Y105" s="62">
        <f>SUM($D105:L105)</f>
        <v>0</v>
      </c>
      <c r="Z105" s="62">
        <f>SUM($D105:M105)</f>
        <v>0</v>
      </c>
      <c r="AA105" s="62">
        <f>SUM($D105:N105)</f>
        <v>0</v>
      </c>
      <c r="AB105" s="62">
        <f>SUM($D105:O105)</f>
        <v>0</v>
      </c>
    </row>
    <row r="108" spans="1:28" x14ac:dyDescent="0.25">
      <c r="A108" s="153" t="s">
        <v>134</v>
      </c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</row>
    <row r="109" spans="1:28" x14ac:dyDescent="0.25">
      <c r="A109" s="153" t="s">
        <v>135</v>
      </c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</row>
    <row r="110" spans="1:28" ht="21" x14ac:dyDescent="0.35">
      <c r="A110" s="154" t="s">
        <v>238</v>
      </c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</row>
    <row r="112" spans="1:28" ht="15.75" thickBot="1" x14ac:dyDescent="0.3">
      <c r="C112" s="42" t="s">
        <v>139</v>
      </c>
      <c r="D112" s="43" t="s">
        <v>140</v>
      </c>
      <c r="E112" s="43" t="s">
        <v>141</v>
      </c>
      <c r="F112" s="43" t="s">
        <v>142</v>
      </c>
      <c r="G112" s="43" t="s">
        <v>143</v>
      </c>
      <c r="H112" s="43" t="s">
        <v>144</v>
      </c>
      <c r="I112" s="43" t="s">
        <v>145</v>
      </c>
      <c r="J112" s="43" t="s">
        <v>146</v>
      </c>
      <c r="K112" s="43" t="s">
        <v>147</v>
      </c>
      <c r="L112" s="43" t="s">
        <v>148</v>
      </c>
      <c r="M112" s="43" t="s">
        <v>149</v>
      </c>
      <c r="N112" s="43" t="s">
        <v>150</v>
      </c>
      <c r="O112" s="43" t="s">
        <v>151</v>
      </c>
    </row>
    <row r="113" spans="1:28" s="33" customFormat="1" x14ac:dyDescent="0.25">
      <c r="A113" s="37" t="s">
        <v>239</v>
      </c>
      <c r="B113" s="38" t="s">
        <v>240</v>
      </c>
      <c r="C113" s="70">
        <f>SUM(D113:O113)</f>
        <v>2994700</v>
      </c>
      <c r="D113" s="71">
        <v>211382</v>
      </c>
      <c r="E113" s="72">
        <v>249767</v>
      </c>
      <c r="F113" s="72">
        <v>212625</v>
      </c>
      <c r="G113" s="72">
        <v>234271</v>
      </c>
      <c r="H113" s="72">
        <v>234109</v>
      </c>
      <c r="I113" s="72">
        <v>236914</v>
      </c>
      <c r="J113" s="72">
        <v>272818</v>
      </c>
      <c r="K113" s="72">
        <v>234109</v>
      </c>
      <c r="L113" s="72">
        <v>235514</v>
      </c>
      <c r="M113" s="72">
        <v>234269</v>
      </c>
      <c r="N113" s="72">
        <v>272057</v>
      </c>
      <c r="O113" s="72">
        <v>366865</v>
      </c>
      <c r="Q113" s="34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</row>
    <row r="114" spans="1:28" x14ac:dyDescent="0.25">
      <c r="A114" s="37" t="s">
        <v>241</v>
      </c>
      <c r="B114" s="38" t="s">
        <v>242</v>
      </c>
      <c r="C114" s="70">
        <f t="shared" ref="C114:C115" si="40">SUM(D114:O114)</f>
        <v>0</v>
      </c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47"/>
    </row>
    <row r="115" spans="1:28" x14ac:dyDescent="0.25">
      <c r="C115" s="70">
        <f t="shared" si="40"/>
        <v>2994700</v>
      </c>
      <c r="D115" s="73">
        <f>+D113+D114</f>
        <v>211382</v>
      </c>
      <c r="E115" s="73">
        <f t="shared" ref="E115:O115" si="41">+E113+E114</f>
        <v>249767</v>
      </c>
      <c r="F115" s="73">
        <f t="shared" si="41"/>
        <v>212625</v>
      </c>
      <c r="G115" s="73">
        <f t="shared" si="41"/>
        <v>234271</v>
      </c>
      <c r="H115" s="73">
        <f t="shared" si="41"/>
        <v>234109</v>
      </c>
      <c r="I115" s="73">
        <f t="shared" si="41"/>
        <v>236914</v>
      </c>
      <c r="J115" s="73">
        <f t="shared" si="41"/>
        <v>272818</v>
      </c>
      <c r="K115" s="73">
        <f t="shared" si="41"/>
        <v>234109</v>
      </c>
      <c r="L115" s="73">
        <f t="shared" si="41"/>
        <v>235514</v>
      </c>
      <c r="M115" s="73">
        <f t="shared" si="41"/>
        <v>234269</v>
      </c>
      <c r="N115" s="73">
        <f t="shared" si="41"/>
        <v>272057</v>
      </c>
      <c r="O115" s="73">
        <f t="shared" si="41"/>
        <v>366865</v>
      </c>
    </row>
    <row r="116" spans="1:28" x14ac:dyDescent="0.25">
      <c r="C116" s="70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</row>
    <row r="117" spans="1:28" x14ac:dyDescent="0.25">
      <c r="B117" s="38" t="s">
        <v>243</v>
      </c>
      <c r="C117" s="75">
        <f>SUM(D117:O117)</f>
        <v>2994700</v>
      </c>
      <c r="D117" s="65">
        <v>211382</v>
      </c>
      <c r="E117" s="65">
        <v>249767</v>
      </c>
      <c r="F117" s="65">
        <v>212625</v>
      </c>
      <c r="G117" s="65">
        <v>234271</v>
      </c>
      <c r="H117" s="65">
        <v>234109</v>
      </c>
      <c r="I117" s="65">
        <v>236914</v>
      </c>
      <c r="J117" s="65">
        <v>272818</v>
      </c>
      <c r="K117" s="65">
        <v>234109</v>
      </c>
      <c r="L117" s="65">
        <v>235514</v>
      </c>
      <c r="M117" s="65">
        <v>234269</v>
      </c>
      <c r="N117" s="65">
        <v>272057</v>
      </c>
      <c r="O117" s="65">
        <v>366865</v>
      </c>
    </row>
    <row r="118" spans="1:28" x14ac:dyDescent="0.25">
      <c r="B118" s="38" t="s">
        <v>244</v>
      </c>
      <c r="C118" s="75">
        <f>SUM(D118:O118)</f>
        <v>2994700</v>
      </c>
      <c r="D118" s="75">
        <f t="shared" ref="D118:O118" si="42">+D8</f>
        <v>211382</v>
      </c>
      <c r="E118" s="75">
        <f t="shared" si="42"/>
        <v>337418</v>
      </c>
      <c r="F118" s="75">
        <f t="shared" si="42"/>
        <v>196475</v>
      </c>
      <c r="G118" s="75">
        <f t="shared" si="42"/>
        <v>201854</v>
      </c>
      <c r="H118" s="75">
        <f t="shared" si="42"/>
        <v>211692</v>
      </c>
      <c r="I118" s="75">
        <f t="shared" si="42"/>
        <v>220247</v>
      </c>
      <c r="J118" s="75">
        <f t="shared" si="42"/>
        <v>272818</v>
      </c>
      <c r="K118" s="75">
        <f t="shared" si="42"/>
        <v>234109</v>
      </c>
      <c r="L118" s="75">
        <f t="shared" si="42"/>
        <v>235514</v>
      </c>
      <c r="M118" s="75">
        <f t="shared" si="42"/>
        <v>234269</v>
      </c>
      <c r="N118" s="75">
        <f t="shared" si="42"/>
        <v>272057</v>
      </c>
      <c r="O118" s="75">
        <f t="shared" si="42"/>
        <v>366865</v>
      </c>
    </row>
    <row r="120" spans="1:28" s="35" customFormat="1" x14ac:dyDescent="0.25">
      <c r="A120" s="76"/>
      <c r="B120" s="77" t="s">
        <v>245</v>
      </c>
      <c r="C120" s="75">
        <f>+C117-C118</f>
        <v>0</v>
      </c>
      <c r="D120" s="75">
        <f t="shared" ref="D120:O120" si="43">+D117-D118</f>
        <v>0</v>
      </c>
      <c r="E120" s="75">
        <f t="shared" si="43"/>
        <v>-87651</v>
      </c>
      <c r="F120" s="75">
        <f t="shared" si="43"/>
        <v>16150</v>
      </c>
      <c r="G120" s="75">
        <f t="shared" si="43"/>
        <v>32417</v>
      </c>
      <c r="H120" s="75">
        <f t="shared" si="43"/>
        <v>22417</v>
      </c>
      <c r="I120" s="75">
        <f t="shared" si="43"/>
        <v>16667</v>
      </c>
      <c r="J120" s="75">
        <f t="shared" si="43"/>
        <v>0</v>
      </c>
      <c r="K120" s="75">
        <f t="shared" si="43"/>
        <v>0</v>
      </c>
      <c r="L120" s="75">
        <f t="shared" si="43"/>
        <v>0</v>
      </c>
      <c r="M120" s="75">
        <f t="shared" si="43"/>
        <v>0</v>
      </c>
      <c r="N120" s="75">
        <f t="shared" si="43"/>
        <v>0</v>
      </c>
      <c r="O120" s="75">
        <f t="shared" si="43"/>
        <v>0</v>
      </c>
      <c r="P120" s="34"/>
      <c r="Q120" s="34"/>
    </row>
  </sheetData>
  <mergeCells count="8">
    <mergeCell ref="A109:O109"/>
    <mergeCell ref="A110:O110"/>
    <mergeCell ref="A1:O1"/>
    <mergeCell ref="A2:O2"/>
    <mergeCell ref="A3:O3"/>
    <mergeCell ref="A4:O4"/>
    <mergeCell ref="A5:O5"/>
    <mergeCell ref="A108:O108"/>
  </mergeCells>
  <pageMargins left="0.25" right="0.25" top="0.75" bottom="0.75" header="0.3" footer="0.3"/>
  <pageSetup scale="43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"/>
  <sheetViews>
    <sheetView showGridLines="0" view="pageBreakPreview" zoomScale="80" zoomScaleNormal="115" zoomScaleSheetLayoutView="80" workbookViewId="0">
      <selection activeCell="G34" sqref="G34"/>
    </sheetView>
  </sheetViews>
  <sheetFormatPr baseColWidth="10" defaultColWidth="11.5703125" defaultRowHeight="12.75" x14ac:dyDescent="0.2"/>
  <cols>
    <col min="1" max="1" width="4.42578125" style="3" bestFit="1" customWidth="1"/>
    <col min="2" max="2" width="57.7109375" style="3" bestFit="1" customWidth="1"/>
    <col min="3" max="3" width="16.85546875" style="3" customWidth="1"/>
    <col min="4" max="4" width="17.28515625" style="3" customWidth="1"/>
    <col min="5" max="5" width="17.5703125" style="3" customWidth="1"/>
    <col min="6" max="6" width="15.85546875" style="3" customWidth="1"/>
    <col min="7" max="7" width="14.85546875" style="3" bestFit="1" customWidth="1"/>
    <col min="8" max="8" width="16.28515625" style="3" customWidth="1"/>
    <col min="9" max="9" width="13" style="3" customWidth="1"/>
    <col min="10" max="10" width="17.42578125" style="3" customWidth="1"/>
    <col min="11" max="11" width="16.7109375" style="3" customWidth="1"/>
    <col min="12" max="16384" width="11.5703125" style="3"/>
  </cols>
  <sheetData>
    <row r="1" spans="1:11" ht="14.45" customHeight="1" x14ac:dyDescent="0.2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4.45" customHeight="1" x14ac:dyDescent="0.2">
      <c r="A2" s="158" t="s">
        <v>111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4.45" customHeight="1" x14ac:dyDescent="0.2">
      <c r="A3" s="158" t="s">
        <v>112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14.45" customHeight="1" x14ac:dyDescent="0.2">
      <c r="A4" s="157" t="s">
        <v>102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4.45" customHeight="1" x14ac:dyDescent="0.2">
      <c r="A5" s="157" t="s">
        <v>129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4.45" customHeight="1" x14ac:dyDescent="0.2">
      <c r="A6" s="157" t="s">
        <v>96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x14ac:dyDescent="0.2">
      <c r="A7" s="27"/>
      <c r="B7" s="24"/>
      <c r="C7" s="25"/>
      <c r="D7" s="25"/>
      <c r="E7" s="26"/>
      <c r="F7" s="26"/>
      <c r="G7" s="26"/>
      <c r="H7" s="25"/>
      <c r="I7" s="25"/>
      <c r="J7" s="25"/>
      <c r="K7" s="26"/>
    </row>
    <row r="8" spans="1:11" ht="36" x14ac:dyDescent="0.2">
      <c r="A8" s="7" t="s">
        <v>93</v>
      </c>
      <c r="B8" s="8" t="s">
        <v>94</v>
      </c>
      <c r="C8" s="9" t="s">
        <v>130</v>
      </c>
      <c r="D8" s="9" t="s">
        <v>1</v>
      </c>
      <c r="E8" s="9" t="s">
        <v>2</v>
      </c>
      <c r="F8" s="9" t="s">
        <v>109</v>
      </c>
      <c r="G8" s="10" t="s">
        <v>131</v>
      </c>
      <c r="H8" s="9" t="s">
        <v>3</v>
      </c>
      <c r="I8" s="11" t="s">
        <v>110</v>
      </c>
      <c r="J8" s="9" t="s">
        <v>4</v>
      </c>
      <c r="K8" s="9" t="s">
        <v>101</v>
      </c>
    </row>
    <row r="9" spans="1:11" ht="15" customHeight="1" x14ac:dyDescent="0.2">
      <c r="A9" s="156" t="s">
        <v>95</v>
      </c>
      <c r="B9" s="156"/>
      <c r="C9" s="12">
        <f t="shared" ref="C9:H9" si="0">+C10+C25+C42+C56+C63+C68</f>
        <v>2994700</v>
      </c>
      <c r="D9" s="12">
        <f t="shared" si="0"/>
        <v>2994700</v>
      </c>
      <c r="E9" s="12">
        <f t="shared" si="0"/>
        <v>211382</v>
      </c>
      <c r="F9" s="12">
        <f t="shared" si="0"/>
        <v>0</v>
      </c>
      <c r="G9" s="12">
        <f t="shared" si="0"/>
        <v>80184.660000000018</v>
      </c>
      <c r="H9" s="12">
        <f t="shared" si="0"/>
        <v>80184.660000000018</v>
      </c>
      <c r="I9" s="12">
        <f t="shared" ref="I9:I10" si="1">IFERROR(ROUND(H9/E9,4)*100,0)</f>
        <v>37.93</v>
      </c>
      <c r="J9" s="12">
        <f>+J10+J25+J42+J56+J63+J68</f>
        <v>131197.34</v>
      </c>
      <c r="K9" s="12">
        <f>+K10+K25+K42+K56+K63+K68</f>
        <v>2914515.3400000003</v>
      </c>
    </row>
    <row r="10" spans="1:11" x14ac:dyDescent="0.2">
      <c r="A10" s="13">
        <v>0</v>
      </c>
      <c r="B10" s="13" t="s">
        <v>5</v>
      </c>
      <c r="C10" s="14">
        <f>SUM(C11:C24)</f>
        <v>1713508</v>
      </c>
      <c r="D10" s="14">
        <f t="shared" ref="D10:K10" si="2">SUM(D11:D24)</f>
        <v>1713508</v>
      </c>
      <c r="E10" s="14">
        <f t="shared" si="2"/>
        <v>121951</v>
      </c>
      <c r="F10" s="14">
        <f t="shared" si="2"/>
        <v>0</v>
      </c>
      <c r="G10" s="14">
        <f t="shared" si="2"/>
        <v>78622.330000000016</v>
      </c>
      <c r="H10" s="14">
        <f t="shared" si="2"/>
        <v>78622.330000000016</v>
      </c>
      <c r="I10" s="14">
        <f t="shared" si="1"/>
        <v>64.47</v>
      </c>
      <c r="J10" s="14">
        <f t="shared" si="2"/>
        <v>43328.670000000006</v>
      </c>
      <c r="K10" s="14">
        <f t="shared" si="2"/>
        <v>1634885.67</v>
      </c>
    </row>
    <row r="11" spans="1:11" x14ac:dyDescent="0.2">
      <c r="A11" s="15" t="s">
        <v>6</v>
      </c>
      <c r="B11" s="16" t="s">
        <v>7</v>
      </c>
      <c r="C11" s="17">
        <v>1103820</v>
      </c>
      <c r="D11" s="17">
        <v>1103820</v>
      </c>
      <c r="E11" s="17">
        <v>91985</v>
      </c>
      <c r="F11" s="19">
        <v>0</v>
      </c>
      <c r="G11" s="20">
        <v>61861.97</v>
      </c>
      <c r="H11" s="19">
        <f>+F11+G11</f>
        <v>61861.97</v>
      </c>
      <c r="I11" s="19">
        <f>IFERROR(ROUND(H11/E11,4)*100,0)</f>
        <v>67.25</v>
      </c>
      <c r="J11" s="21">
        <f>+E11-H11</f>
        <v>30123.03</v>
      </c>
      <c r="K11" s="21">
        <f>+D11-H11</f>
        <v>1041958.03</v>
      </c>
    </row>
    <row r="12" spans="1:11" x14ac:dyDescent="0.2">
      <c r="A12" s="15" t="s">
        <v>8</v>
      </c>
      <c r="B12" s="16" t="s">
        <v>9</v>
      </c>
      <c r="C12" s="17">
        <v>81000</v>
      </c>
      <c r="D12" s="17">
        <v>81000</v>
      </c>
      <c r="E12" s="17">
        <v>6750</v>
      </c>
      <c r="F12" s="19">
        <v>0</v>
      </c>
      <c r="G12" s="20">
        <v>0</v>
      </c>
      <c r="H12" s="19">
        <f t="shared" ref="H12:H24" si="3">+F12+G12</f>
        <v>0</v>
      </c>
      <c r="I12" s="19">
        <f t="shared" ref="I12:I69" si="4">IFERROR(ROUND(H12/E12,4)*100,0)</f>
        <v>0</v>
      </c>
      <c r="J12" s="21">
        <f t="shared" ref="J12:J24" si="5">+E12-H12</f>
        <v>6750</v>
      </c>
      <c r="K12" s="21">
        <f t="shared" ref="K12:K24" si="6">+D12-H12</f>
        <v>81000</v>
      </c>
    </row>
    <row r="13" spans="1:11" x14ac:dyDescent="0.2">
      <c r="A13" s="15" t="s">
        <v>10</v>
      </c>
      <c r="B13" s="16" t="s">
        <v>104</v>
      </c>
      <c r="C13" s="17">
        <v>89580</v>
      </c>
      <c r="D13" s="17">
        <v>89580</v>
      </c>
      <c r="E13" s="17">
        <v>7465</v>
      </c>
      <c r="F13" s="19">
        <v>0</v>
      </c>
      <c r="G13" s="20">
        <v>5750</v>
      </c>
      <c r="H13" s="19">
        <f t="shared" si="3"/>
        <v>5750</v>
      </c>
      <c r="I13" s="19">
        <f t="shared" si="4"/>
        <v>77.03</v>
      </c>
      <c r="J13" s="21">
        <f t="shared" si="5"/>
        <v>1715</v>
      </c>
      <c r="K13" s="21">
        <f t="shared" si="6"/>
        <v>83830</v>
      </c>
    </row>
    <row r="14" spans="1:11" x14ac:dyDescent="0.2">
      <c r="A14" s="15" t="s">
        <v>12</v>
      </c>
      <c r="B14" s="16" t="s">
        <v>13</v>
      </c>
      <c r="C14" s="17">
        <v>1200</v>
      </c>
      <c r="D14" s="17">
        <v>1200</v>
      </c>
      <c r="E14" s="17">
        <v>100</v>
      </c>
      <c r="F14" s="19">
        <v>0</v>
      </c>
      <c r="G14" s="20">
        <v>0</v>
      </c>
      <c r="H14" s="19">
        <f t="shared" si="3"/>
        <v>0</v>
      </c>
      <c r="I14" s="19">
        <f t="shared" si="4"/>
        <v>0</v>
      </c>
      <c r="J14" s="21">
        <f t="shared" si="5"/>
        <v>100</v>
      </c>
      <c r="K14" s="21">
        <f t="shared" si="6"/>
        <v>1200</v>
      </c>
    </row>
    <row r="15" spans="1:11" x14ac:dyDescent="0.2">
      <c r="A15" s="15" t="s">
        <v>14</v>
      </c>
      <c r="B15" s="16" t="s">
        <v>23</v>
      </c>
      <c r="C15" s="17">
        <v>104423</v>
      </c>
      <c r="D15" s="17">
        <v>104423</v>
      </c>
      <c r="E15" s="17">
        <v>0</v>
      </c>
      <c r="F15" s="19">
        <v>0</v>
      </c>
      <c r="G15" s="20">
        <v>0</v>
      </c>
      <c r="H15" s="19">
        <f t="shared" si="3"/>
        <v>0</v>
      </c>
      <c r="I15" s="19">
        <f t="shared" si="4"/>
        <v>0</v>
      </c>
      <c r="J15" s="21">
        <f t="shared" si="5"/>
        <v>0</v>
      </c>
      <c r="K15" s="21">
        <f t="shared" si="6"/>
        <v>104423</v>
      </c>
    </row>
    <row r="16" spans="1:11" x14ac:dyDescent="0.2">
      <c r="A16" s="15" t="s">
        <v>15</v>
      </c>
      <c r="B16" s="16" t="s">
        <v>105</v>
      </c>
      <c r="C16" s="17">
        <v>157417</v>
      </c>
      <c r="D16" s="17">
        <v>157417</v>
      </c>
      <c r="E16" s="17">
        <v>12183</v>
      </c>
      <c r="F16" s="19">
        <v>0</v>
      </c>
      <c r="G16" s="20">
        <v>8282.3799999999992</v>
      </c>
      <c r="H16" s="19">
        <f t="shared" si="3"/>
        <v>8282.3799999999992</v>
      </c>
      <c r="I16" s="19">
        <f t="shared" si="4"/>
        <v>67.97999999999999</v>
      </c>
      <c r="J16" s="21">
        <f t="shared" si="5"/>
        <v>3900.6200000000008</v>
      </c>
      <c r="K16" s="21">
        <f t="shared" si="6"/>
        <v>149134.62</v>
      </c>
    </row>
    <row r="17" spans="1:11" x14ac:dyDescent="0.2">
      <c r="A17" s="15" t="s">
        <v>16</v>
      </c>
      <c r="B17" s="16" t="s">
        <v>106</v>
      </c>
      <c r="C17" s="17">
        <v>16557</v>
      </c>
      <c r="D17" s="17">
        <v>16557</v>
      </c>
      <c r="E17" s="17">
        <v>1380</v>
      </c>
      <c r="F17" s="19">
        <v>0</v>
      </c>
      <c r="G17" s="20">
        <v>927.85</v>
      </c>
      <c r="H17" s="19">
        <f t="shared" si="3"/>
        <v>927.85</v>
      </c>
      <c r="I17" s="19">
        <f t="shared" si="4"/>
        <v>67.239999999999995</v>
      </c>
      <c r="J17" s="21">
        <f t="shared" si="5"/>
        <v>452.15</v>
      </c>
      <c r="K17" s="21">
        <f t="shared" si="6"/>
        <v>15629.15</v>
      </c>
    </row>
    <row r="18" spans="1:11" x14ac:dyDescent="0.2">
      <c r="A18" s="15" t="s">
        <v>17</v>
      </c>
      <c r="B18" s="16" t="s">
        <v>107</v>
      </c>
      <c r="C18" s="17">
        <v>25061</v>
      </c>
      <c r="D18" s="17">
        <v>25061</v>
      </c>
      <c r="E18" s="17">
        <v>2088</v>
      </c>
      <c r="F18" s="19">
        <v>0</v>
      </c>
      <c r="G18" s="20">
        <v>1800.13</v>
      </c>
      <c r="H18" s="19">
        <f t="shared" si="3"/>
        <v>1800.13</v>
      </c>
      <c r="I18" s="19">
        <f t="shared" si="4"/>
        <v>86.21</v>
      </c>
      <c r="J18" s="21">
        <f t="shared" si="5"/>
        <v>287.86999999999989</v>
      </c>
      <c r="K18" s="21">
        <f t="shared" si="6"/>
        <v>23260.87</v>
      </c>
    </row>
    <row r="19" spans="1:11" x14ac:dyDescent="0.2">
      <c r="A19" s="15" t="s">
        <v>18</v>
      </c>
      <c r="B19" s="16" t="s">
        <v>108</v>
      </c>
      <c r="C19" s="17">
        <v>99450</v>
      </c>
      <c r="D19" s="17">
        <v>99450</v>
      </c>
      <c r="E19" s="17">
        <v>0</v>
      </c>
      <c r="F19" s="19">
        <v>0</v>
      </c>
      <c r="G19" s="20">
        <v>0</v>
      </c>
      <c r="H19" s="19">
        <f t="shared" si="3"/>
        <v>0</v>
      </c>
      <c r="I19" s="19">
        <f t="shared" si="4"/>
        <v>0</v>
      </c>
      <c r="J19" s="21">
        <f t="shared" si="5"/>
        <v>0</v>
      </c>
      <c r="K19" s="21">
        <f t="shared" si="6"/>
        <v>99450</v>
      </c>
    </row>
    <row r="20" spans="1:11" x14ac:dyDescent="0.2">
      <c r="A20" s="15" t="s">
        <v>19</v>
      </c>
      <c r="B20" s="16" t="s">
        <v>20</v>
      </c>
      <c r="C20" s="17">
        <v>35000</v>
      </c>
      <c r="D20" s="17">
        <v>35000</v>
      </c>
      <c r="E20" s="17">
        <v>0</v>
      </c>
      <c r="F20" s="19">
        <v>0</v>
      </c>
      <c r="G20" s="20">
        <v>0</v>
      </c>
      <c r="H20" s="19">
        <f t="shared" si="3"/>
        <v>0</v>
      </c>
      <c r="I20" s="19">
        <f t="shared" si="4"/>
        <v>0</v>
      </c>
      <c r="J20" s="21">
        <f t="shared" si="5"/>
        <v>0</v>
      </c>
      <c r="K20" s="21">
        <f t="shared" si="6"/>
        <v>35000</v>
      </c>
    </row>
    <row r="21" spans="1:11" ht="15.75" hidden="1" customHeight="1" x14ac:dyDescent="0.2">
      <c r="A21" s="15" t="s">
        <v>21</v>
      </c>
      <c r="B21" s="16" t="s">
        <v>11</v>
      </c>
      <c r="C21" s="17">
        <v>0</v>
      </c>
      <c r="D21" s="18"/>
      <c r="E21" s="17"/>
      <c r="F21" s="19">
        <v>0</v>
      </c>
      <c r="G21" s="20">
        <v>0</v>
      </c>
      <c r="H21" s="19">
        <f t="shared" si="3"/>
        <v>0</v>
      </c>
      <c r="I21" s="19">
        <f t="shared" si="4"/>
        <v>0</v>
      </c>
      <c r="J21" s="21">
        <f t="shared" si="5"/>
        <v>0</v>
      </c>
      <c r="K21" s="21">
        <f t="shared" si="6"/>
        <v>0</v>
      </c>
    </row>
    <row r="22" spans="1:11" hidden="1" x14ac:dyDescent="0.2">
      <c r="A22" s="15" t="s">
        <v>22</v>
      </c>
      <c r="B22" s="16" t="s">
        <v>23</v>
      </c>
      <c r="C22" s="17">
        <v>0</v>
      </c>
      <c r="D22" s="18"/>
      <c r="E22" s="17"/>
      <c r="F22" s="19">
        <v>0</v>
      </c>
      <c r="G22" s="20">
        <v>0</v>
      </c>
      <c r="H22" s="19">
        <f t="shared" si="3"/>
        <v>0</v>
      </c>
      <c r="I22" s="19">
        <f t="shared" si="4"/>
        <v>0</v>
      </c>
      <c r="J22" s="21">
        <f t="shared" si="5"/>
        <v>0</v>
      </c>
      <c r="K22" s="21">
        <f t="shared" si="6"/>
        <v>0</v>
      </c>
    </row>
    <row r="23" spans="1:11" hidden="1" x14ac:dyDescent="0.2">
      <c r="A23" s="15" t="s">
        <v>24</v>
      </c>
      <c r="B23" s="16" t="s">
        <v>108</v>
      </c>
      <c r="C23" s="17">
        <v>0</v>
      </c>
      <c r="D23" s="18"/>
      <c r="E23" s="17"/>
      <c r="F23" s="19">
        <v>0</v>
      </c>
      <c r="G23" s="20">
        <v>0</v>
      </c>
      <c r="H23" s="19">
        <f t="shared" si="3"/>
        <v>0</v>
      </c>
      <c r="I23" s="19">
        <f t="shared" si="4"/>
        <v>0</v>
      </c>
      <c r="J23" s="21">
        <f t="shared" si="5"/>
        <v>0</v>
      </c>
      <c r="K23" s="21">
        <f t="shared" si="6"/>
        <v>0</v>
      </c>
    </row>
    <row r="24" spans="1:11" hidden="1" x14ac:dyDescent="0.2">
      <c r="A24" s="15" t="s">
        <v>25</v>
      </c>
      <c r="B24" s="16" t="s">
        <v>26</v>
      </c>
      <c r="C24" s="17">
        <v>0</v>
      </c>
      <c r="D24" s="18"/>
      <c r="E24" s="17"/>
      <c r="F24" s="19">
        <v>0</v>
      </c>
      <c r="G24" s="20">
        <v>0</v>
      </c>
      <c r="H24" s="19">
        <f t="shared" si="3"/>
        <v>0</v>
      </c>
      <c r="I24" s="19">
        <f t="shared" si="4"/>
        <v>0</v>
      </c>
      <c r="J24" s="21">
        <f t="shared" si="5"/>
        <v>0</v>
      </c>
      <c r="K24" s="21">
        <f t="shared" si="6"/>
        <v>0</v>
      </c>
    </row>
    <row r="25" spans="1:11" x14ac:dyDescent="0.2">
      <c r="A25" s="13" t="s">
        <v>97</v>
      </c>
      <c r="B25" s="13" t="s">
        <v>27</v>
      </c>
      <c r="C25" s="14">
        <f t="shared" ref="C25:H25" si="7">SUM(C26:C41)</f>
        <v>909092</v>
      </c>
      <c r="D25" s="14">
        <f t="shared" si="7"/>
        <v>909092</v>
      </c>
      <c r="E25" s="14">
        <f t="shared" si="7"/>
        <v>71051</v>
      </c>
      <c r="F25" s="14">
        <f t="shared" si="7"/>
        <v>0</v>
      </c>
      <c r="G25" s="14">
        <f t="shared" si="7"/>
        <v>101.8</v>
      </c>
      <c r="H25" s="14">
        <f t="shared" si="7"/>
        <v>101.8</v>
      </c>
      <c r="I25" s="14">
        <f t="shared" si="4"/>
        <v>0.13999999999999999</v>
      </c>
      <c r="J25" s="14">
        <f>SUM(J26:J41)</f>
        <v>70949.2</v>
      </c>
      <c r="K25" s="14">
        <f>SUM(K26:K41)</f>
        <v>908990.2</v>
      </c>
    </row>
    <row r="26" spans="1:11" x14ac:dyDescent="0.2">
      <c r="A26" s="15" t="s">
        <v>28</v>
      </c>
      <c r="B26" s="16" t="s">
        <v>29</v>
      </c>
      <c r="C26" s="17">
        <v>1200</v>
      </c>
      <c r="D26" s="17">
        <v>1200</v>
      </c>
      <c r="E26" s="17">
        <v>100</v>
      </c>
      <c r="F26" s="19">
        <v>0</v>
      </c>
      <c r="G26" s="20">
        <v>0</v>
      </c>
      <c r="H26" s="19">
        <f>+F26+G26</f>
        <v>0</v>
      </c>
      <c r="I26" s="19">
        <f t="shared" si="4"/>
        <v>0</v>
      </c>
      <c r="J26" s="19">
        <f>+E26-H26</f>
        <v>100</v>
      </c>
      <c r="K26" s="19">
        <f>+D26-H26</f>
        <v>1200</v>
      </c>
    </row>
    <row r="27" spans="1:11" x14ac:dyDescent="0.2">
      <c r="A27" s="15" t="s">
        <v>30</v>
      </c>
      <c r="B27" s="16" t="s">
        <v>113</v>
      </c>
      <c r="C27" s="17">
        <v>12000</v>
      </c>
      <c r="D27" s="17">
        <v>12000</v>
      </c>
      <c r="E27" s="17">
        <v>1000</v>
      </c>
      <c r="F27" s="19">
        <v>0</v>
      </c>
      <c r="G27" s="20">
        <v>0</v>
      </c>
      <c r="H27" s="19">
        <f t="shared" ref="H27:H41" si="8">+F27+G27</f>
        <v>0</v>
      </c>
      <c r="I27" s="19">
        <f t="shared" si="4"/>
        <v>0</v>
      </c>
      <c r="J27" s="19">
        <f t="shared" ref="J27:J41" si="9">+E27-H27</f>
        <v>1000</v>
      </c>
      <c r="K27" s="19">
        <f t="shared" ref="K27:K41" si="10">+D27-H27</f>
        <v>12000</v>
      </c>
    </row>
    <row r="28" spans="1:11" x14ac:dyDescent="0.2">
      <c r="A28" s="15" t="s">
        <v>31</v>
      </c>
      <c r="B28" s="16" t="s">
        <v>114</v>
      </c>
      <c r="C28" s="17">
        <v>1100</v>
      </c>
      <c r="D28" s="17">
        <v>1100</v>
      </c>
      <c r="E28" s="17">
        <v>50</v>
      </c>
      <c r="F28" s="19">
        <v>0</v>
      </c>
      <c r="G28" s="20">
        <v>0</v>
      </c>
      <c r="H28" s="19">
        <f t="shared" si="8"/>
        <v>0</v>
      </c>
      <c r="I28" s="19">
        <f t="shared" si="4"/>
        <v>0</v>
      </c>
      <c r="J28" s="19">
        <f t="shared" si="9"/>
        <v>50</v>
      </c>
      <c r="K28" s="19">
        <f t="shared" si="10"/>
        <v>1100</v>
      </c>
    </row>
    <row r="29" spans="1:11" x14ac:dyDescent="0.2">
      <c r="A29" s="15" t="s">
        <v>132</v>
      </c>
      <c r="B29" s="16" t="s">
        <v>133</v>
      </c>
      <c r="C29" s="17">
        <v>120000</v>
      </c>
      <c r="D29" s="17">
        <v>120000</v>
      </c>
      <c r="E29" s="17">
        <v>10000</v>
      </c>
      <c r="F29" s="19">
        <v>0</v>
      </c>
      <c r="G29" s="20">
        <v>0</v>
      </c>
      <c r="H29" s="19">
        <f t="shared" si="8"/>
        <v>0</v>
      </c>
      <c r="I29" s="19">
        <f t="shared" ref="I29" si="11">IFERROR(ROUND(H29/E29,4)*100,0)</f>
        <v>0</v>
      </c>
      <c r="J29" s="19">
        <f t="shared" ref="J29" si="12">+E29-H29</f>
        <v>10000</v>
      </c>
      <c r="K29" s="19">
        <f t="shared" ref="K29" si="13">+D29-H29</f>
        <v>120000</v>
      </c>
    </row>
    <row r="30" spans="1:11" x14ac:dyDescent="0.2">
      <c r="A30" s="15" t="s">
        <v>32</v>
      </c>
      <c r="B30" s="16" t="s">
        <v>33</v>
      </c>
      <c r="C30" s="17">
        <v>40000</v>
      </c>
      <c r="D30" s="17">
        <v>40000</v>
      </c>
      <c r="E30" s="17">
        <v>0</v>
      </c>
      <c r="F30" s="19">
        <v>0</v>
      </c>
      <c r="G30" s="20">
        <v>0</v>
      </c>
      <c r="H30" s="19">
        <f t="shared" si="8"/>
        <v>0</v>
      </c>
      <c r="I30" s="19">
        <f t="shared" si="4"/>
        <v>0</v>
      </c>
      <c r="J30" s="19">
        <f t="shared" si="9"/>
        <v>0</v>
      </c>
      <c r="K30" s="19">
        <f t="shared" si="10"/>
        <v>40000</v>
      </c>
    </row>
    <row r="31" spans="1:11" hidden="1" x14ac:dyDescent="0.2">
      <c r="A31" s="15" t="s">
        <v>34</v>
      </c>
      <c r="B31" s="16" t="s">
        <v>35</v>
      </c>
      <c r="C31" s="17"/>
      <c r="D31" s="17"/>
      <c r="E31" s="17"/>
      <c r="F31" s="19">
        <v>0</v>
      </c>
      <c r="G31" s="20">
        <v>0</v>
      </c>
      <c r="H31" s="19">
        <f t="shared" si="8"/>
        <v>0</v>
      </c>
      <c r="I31" s="19">
        <f t="shared" si="4"/>
        <v>0</v>
      </c>
      <c r="J31" s="19">
        <f t="shared" si="9"/>
        <v>0</v>
      </c>
      <c r="K31" s="19">
        <f t="shared" si="10"/>
        <v>0</v>
      </c>
    </row>
    <row r="32" spans="1:11" x14ac:dyDescent="0.2">
      <c r="A32" s="15" t="s">
        <v>36</v>
      </c>
      <c r="B32" s="16" t="s">
        <v>37</v>
      </c>
      <c r="C32" s="17">
        <v>600</v>
      </c>
      <c r="D32" s="17">
        <v>600</v>
      </c>
      <c r="E32" s="17">
        <v>50</v>
      </c>
      <c r="F32" s="19">
        <v>0</v>
      </c>
      <c r="G32" s="20">
        <v>0</v>
      </c>
      <c r="H32" s="19">
        <f t="shared" si="8"/>
        <v>0</v>
      </c>
      <c r="I32" s="19">
        <f t="shared" si="4"/>
        <v>0</v>
      </c>
      <c r="J32" s="19">
        <f t="shared" si="9"/>
        <v>50</v>
      </c>
      <c r="K32" s="19">
        <f t="shared" si="10"/>
        <v>600</v>
      </c>
    </row>
    <row r="33" spans="1:11" x14ac:dyDescent="0.2">
      <c r="A33" s="15" t="s">
        <v>38</v>
      </c>
      <c r="B33" s="16" t="s">
        <v>39</v>
      </c>
      <c r="C33" s="17">
        <v>16000</v>
      </c>
      <c r="D33" s="17">
        <v>16000</v>
      </c>
      <c r="E33" s="17">
        <v>0</v>
      </c>
      <c r="F33" s="19">
        <v>0</v>
      </c>
      <c r="G33" s="20">
        <v>0</v>
      </c>
      <c r="H33" s="19">
        <f t="shared" si="8"/>
        <v>0</v>
      </c>
      <c r="I33" s="19">
        <f t="shared" si="4"/>
        <v>0</v>
      </c>
      <c r="J33" s="19">
        <f t="shared" si="9"/>
        <v>0</v>
      </c>
      <c r="K33" s="19">
        <f t="shared" si="10"/>
        <v>16000</v>
      </c>
    </row>
    <row r="34" spans="1:11" x14ac:dyDescent="0.2">
      <c r="A34" s="15" t="s">
        <v>40</v>
      </c>
      <c r="B34" s="16" t="s">
        <v>41</v>
      </c>
      <c r="C34" s="17">
        <v>480</v>
      </c>
      <c r="D34" s="17">
        <v>480</v>
      </c>
      <c r="E34" s="17">
        <v>40</v>
      </c>
      <c r="F34" s="19">
        <v>0</v>
      </c>
      <c r="G34" s="20">
        <v>101.8</v>
      </c>
      <c r="H34" s="19">
        <f t="shared" si="8"/>
        <v>101.8</v>
      </c>
      <c r="I34" s="19">
        <f t="shared" si="4"/>
        <v>254.5</v>
      </c>
      <c r="J34" s="19">
        <f t="shared" si="9"/>
        <v>-61.8</v>
      </c>
      <c r="K34" s="19">
        <f t="shared" si="10"/>
        <v>378.2</v>
      </c>
    </row>
    <row r="35" spans="1:11" x14ac:dyDescent="0.2">
      <c r="A35" s="15" t="s">
        <v>42</v>
      </c>
      <c r="B35" s="16" t="s">
        <v>43</v>
      </c>
      <c r="C35" s="17">
        <v>1500</v>
      </c>
      <c r="D35" s="17">
        <v>1500</v>
      </c>
      <c r="E35" s="17">
        <v>125</v>
      </c>
      <c r="F35" s="19">
        <v>0</v>
      </c>
      <c r="G35" s="20">
        <v>0</v>
      </c>
      <c r="H35" s="19">
        <f t="shared" si="8"/>
        <v>0</v>
      </c>
      <c r="I35" s="19">
        <f t="shared" si="4"/>
        <v>0</v>
      </c>
      <c r="J35" s="19">
        <f t="shared" si="9"/>
        <v>125</v>
      </c>
      <c r="K35" s="19">
        <f t="shared" si="10"/>
        <v>1500</v>
      </c>
    </row>
    <row r="36" spans="1:11" x14ac:dyDescent="0.2">
      <c r="A36" s="15" t="s">
        <v>44</v>
      </c>
      <c r="B36" s="16" t="s">
        <v>45</v>
      </c>
      <c r="C36" s="17">
        <v>32400</v>
      </c>
      <c r="D36" s="17">
        <v>32400</v>
      </c>
      <c r="E36" s="17">
        <v>2700</v>
      </c>
      <c r="F36" s="19">
        <v>0</v>
      </c>
      <c r="G36" s="20">
        <v>0</v>
      </c>
      <c r="H36" s="19">
        <f t="shared" si="8"/>
        <v>0</v>
      </c>
      <c r="I36" s="19">
        <f t="shared" si="4"/>
        <v>0</v>
      </c>
      <c r="J36" s="19">
        <f t="shared" si="9"/>
        <v>2700</v>
      </c>
      <c r="K36" s="19">
        <f t="shared" si="10"/>
        <v>32400</v>
      </c>
    </row>
    <row r="37" spans="1:11" x14ac:dyDescent="0.2">
      <c r="A37" s="15" t="s">
        <v>46</v>
      </c>
      <c r="B37" s="16" t="s">
        <v>115</v>
      </c>
      <c r="C37" s="17">
        <v>1800</v>
      </c>
      <c r="D37" s="17">
        <v>1800</v>
      </c>
      <c r="E37" s="17">
        <v>150</v>
      </c>
      <c r="F37" s="19">
        <v>0</v>
      </c>
      <c r="G37" s="20">
        <v>0</v>
      </c>
      <c r="H37" s="19">
        <f t="shared" si="8"/>
        <v>0</v>
      </c>
      <c r="I37" s="19">
        <f t="shared" si="4"/>
        <v>0</v>
      </c>
      <c r="J37" s="19">
        <f t="shared" si="9"/>
        <v>150</v>
      </c>
      <c r="K37" s="19">
        <f t="shared" si="10"/>
        <v>1800</v>
      </c>
    </row>
    <row r="38" spans="1:11" x14ac:dyDescent="0.2">
      <c r="A38" s="15" t="s">
        <v>47</v>
      </c>
      <c r="B38" s="16" t="s">
        <v>48</v>
      </c>
      <c r="C38" s="17">
        <v>678292</v>
      </c>
      <c r="D38" s="17">
        <v>678292</v>
      </c>
      <c r="E38" s="17">
        <v>56526</v>
      </c>
      <c r="F38" s="19">
        <v>0</v>
      </c>
      <c r="G38" s="20">
        <v>0</v>
      </c>
      <c r="H38" s="19">
        <f t="shared" si="8"/>
        <v>0</v>
      </c>
      <c r="I38" s="19">
        <f t="shared" si="4"/>
        <v>0</v>
      </c>
      <c r="J38" s="19">
        <f t="shared" si="9"/>
        <v>56526</v>
      </c>
      <c r="K38" s="19">
        <f t="shared" si="10"/>
        <v>678292</v>
      </c>
    </row>
    <row r="39" spans="1:11" x14ac:dyDescent="0.2">
      <c r="A39" s="15" t="s">
        <v>49</v>
      </c>
      <c r="B39" s="16" t="s">
        <v>50</v>
      </c>
      <c r="C39" s="17">
        <v>3000</v>
      </c>
      <c r="D39" s="17">
        <v>3000</v>
      </c>
      <c r="E39" s="17">
        <v>250</v>
      </c>
      <c r="F39" s="19">
        <v>0</v>
      </c>
      <c r="G39" s="20">
        <v>0</v>
      </c>
      <c r="H39" s="19">
        <f t="shared" si="8"/>
        <v>0</v>
      </c>
      <c r="I39" s="19">
        <f t="shared" si="4"/>
        <v>0</v>
      </c>
      <c r="J39" s="19">
        <f t="shared" si="9"/>
        <v>250</v>
      </c>
      <c r="K39" s="19">
        <f t="shared" si="10"/>
        <v>3000</v>
      </c>
    </row>
    <row r="40" spans="1:11" x14ac:dyDescent="0.2">
      <c r="A40" s="15" t="s">
        <v>51</v>
      </c>
      <c r="B40" s="22" t="s">
        <v>116</v>
      </c>
      <c r="C40" s="17">
        <v>480</v>
      </c>
      <c r="D40" s="17">
        <v>480</v>
      </c>
      <c r="E40" s="17">
        <v>40</v>
      </c>
      <c r="F40" s="19">
        <v>0</v>
      </c>
      <c r="G40" s="20">
        <v>0</v>
      </c>
      <c r="H40" s="19">
        <f t="shared" si="8"/>
        <v>0</v>
      </c>
      <c r="I40" s="19">
        <f t="shared" si="4"/>
        <v>0</v>
      </c>
      <c r="J40" s="19">
        <f t="shared" si="9"/>
        <v>40</v>
      </c>
      <c r="K40" s="19">
        <f t="shared" si="10"/>
        <v>480</v>
      </c>
    </row>
    <row r="41" spans="1:11" x14ac:dyDescent="0.2">
      <c r="A41" s="15" t="s">
        <v>52</v>
      </c>
      <c r="B41" s="22" t="s">
        <v>117</v>
      </c>
      <c r="C41" s="17">
        <v>240</v>
      </c>
      <c r="D41" s="17">
        <v>240</v>
      </c>
      <c r="E41" s="17">
        <v>20</v>
      </c>
      <c r="F41" s="19">
        <v>0</v>
      </c>
      <c r="G41" s="20">
        <v>0</v>
      </c>
      <c r="H41" s="19">
        <f t="shared" si="8"/>
        <v>0</v>
      </c>
      <c r="I41" s="19">
        <f t="shared" si="4"/>
        <v>0</v>
      </c>
      <c r="J41" s="19">
        <f t="shared" si="9"/>
        <v>20</v>
      </c>
      <c r="K41" s="19">
        <f t="shared" si="10"/>
        <v>240</v>
      </c>
    </row>
    <row r="42" spans="1:11" x14ac:dyDescent="0.2">
      <c r="A42" s="13" t="s">
        <v>98</v>
      </c>
      <c r="B42" s="13" t="s">
        <v>53</v>
      </c>
      <c r="C42" s="14">
        <f>SUM(C43:C55)</f>
        <v>25700</v>
      </c>
      <c r="D42" s="14">
        <f t="shared" ref="D42:K42" si="14">SUM(D43:D55)</f>
        <v>25700</v>
      </c>
      <c r="E42" s="14">
        <f t="shared" si="14"/>
        <v>1680</v>
      </c>
      <c r="F42" s="14">
        <f t="shared" si="14"/>
        <v>0</v>
      </c>
      <c r="G42" s="14">
        <f t="shared" si="14"/>
        <v>528.53</v>
      </c>
      <c r="H42" s="14">
        <f t="shared" si="14"/>
        <v>528.53</v>
      </c>
      <c r="I42" s="14">
        <f t="shared" si="4"/>
        <v>31.46</v>
      </c>
      <c r="J42" s="14">
        <f t="shared" si="14"/>
        <v>1151.47</v>
      </c>
      <c r="K42" s="14">
        <f t="shared" si="14"/>
        <v>25171.47</v>
      </c>
    </row>
    <row r="43" spans="1:11" x14ac:dyDescent="0.2">
      <c r="A43" s="23" t="s">
        <v>54</v>
      </c>
      <c r="B43" s="16" t="s">
        <v>118</v>
      </c>
      <c r="C43" s="17">
        <v>8420</v>
      </c>
      <c r="D43" s="17">
        <v>8420</v>
      </c>
      <c r="E43" s="17">
        <v>500</v>
      </c>
      <c r="F43" s="19">
        <v>0</v>
      </c>
      <c r="G43" s="20">
        <v>398.75</v>
      </c>
      <c r="H43" s="19">
        <f>+F43+G43</f>
        <v>398.75</v>
      </c>
      <c r="I43" s="19">
        <f t="shared" si="4"/>
        <v>79.75</v>
      </c>
      <c r="J43" s="21">
        <f>+E43-H43</f>
        <v>101.25</v>
      </c>
      <c r="K43" s="21">
        <f>+D43-H43</f>
        <v>8021.25</v>
      </c>
    </row>
    <row r="44" spans="1:11" x14ac:dyDescent="0.2">
      <c r="A44" s="23" t="s">
        <v>55</v>
      </c>
      <c r="B44" s="16" t="s">
        <v>56</v>
      </c>
      <c r="C44" s="17">
        <v>360</v>
      </c>
      <c r="D44" s="17">
        <v>360</v>
      </c>
      <c r="E44" s="17">
        <v>30</v>
      </c>
      <c r="F44" s="19">
        <v>0</v>
      </c>
      <c r="G44" s="20">
        <v>0</v>
      </c>
      <c r="H44" s="19">
        <f t="shared" ref="H44:H55" si="15">+F44+G44</f>
        <v>0</v>
      </c>
      <c r="I44" s="19">
        <f t="shared" si="4"/>
        <v>0</v>
      </c>
      <c r="J44" s="21">
        <f t="shared" ref="J44:J55" si="16">+E44-H44</f>
        <v>30</v>
      </c>
      <c r="K44" s="21">
        <f t="shared" ref="K44:K55" si="17">+D44-H44</f>
        <v>360</v>
      </c>
    </row>
    <row r="45" spans="1:11" x14ac:dyDescent="0.2">
      <c r="A45" s="23" t="s">
        <v>57</v>
      </c>
      <c r="B45" s="16" t="s">
        <v>58</v>
      </c>
      <c r="C45" s="17">
        <v>2000</v>
      </c>
      <c r="D45" s="17">
        <v>2000</v>
      </c>
      <c r="E45" s="17">
        <v>0</v>
      </c>
      <c r="F45" s="19">
        <v>0</v>
      </c>
      <c r="G45" s="20">
        <v>0</v>
      </c>
      <c r="H45" s="19">
        <f t="shared" si="15"/>
        <v>0</v>
      </c>
      <c r="I45" s="19">
        <f t="shared" si="4"/>
        <v>0</v>
      </c>
      <c r="J45" s="21">
        <f t="shared" si="16"/>
        <v>0</v>
      </c>
      <c r="K45" s="21">
        <f t="shared" si="17"/>
        <v>2000</v>
      </c>
    </row>
    <row r="46" spans="1:11" x14ac:dyDescent="0.2">
      <c r="A46" s="23" t="s">
        <v>59</v>
      </c>
      <c r="B46" s="16" t="s">
        <v>60</v>
      </c>
      <c r="C46" s="17">
        <v>7200</v>
      </c>
      <c r="D46" s="17">
        <v>7200</v>
      </c>
      <c r="E46" s="17">
        <v>600</v>
      </c>
      <c r="F46" s="19">
        <v>0</v>
      </c>
      <c r="G46" s="20">
        <v>0</v>
      </c>
      <c r="H46" s="19">
        <f t="shared" si="15"/>
        <v>0</v>
      </c>
      <c r="I46" s="19">
        <f t="shared" si="4"/>
        <v>0</v>
      </c>
      <c r="J46" s="21">
        <f t="shared" si="16"/>
        <v>600</v>
      </c>
      <c r="K46" s="21">
        <f t="shared" si="17"/>
        <v>7200</v>
      </c>
    </row>
    <row r="47" spans="1:11" ht="15" customHeight="1" x14ac:dyDescent="0.2">
      <c r="A47" s="23" t="s">
        <v>61</v>
      </c>
      <c r="B47" s="16" t="s">
        <v>62</v>
      </c>
      <c r="C47" s="17">
        <v>840</v>
      </c>
      <c r="D47" s="17">
        <v>840</v>
      </c>
      <c r="E47" s="17">
        <v>70</v>
      </c>
      <c r="F47" s="19">
        <v>0</v>
      </c>
      <c r="G47" s="20">
        <v>0</v>
      </c>
      <c r="H47" s="19">
        <f t="shared" si="15"/>
        <v>0</v>
      </c>
      <c r="I47" s="19">
        <f t="shared" si="4"/>
        <v>0</v>
      </c>
      <c r="J47" s="21">
        <f t="shared" si="16"/>
        <v>70</v>
      </c>
      <c r="K47" s="21">
        <f t="shared" si="17"/>
        <v>840</v>
      </c>
    </row>
    <row r="48" spans="1:11" x14ac:dyDescent="0.2">
      <c r="A48" s="23" t="s">
        <v>63</v>
      </c>
      <c r="B48" s="16" t="s">
        <v>64</v>
      </c>
      <c r="C48" s="17">
        <v>2000</v>
      </c>
      <c r="D48" s="17">
        <v>2000</v>
      </c>
      <c r="E48" s="17">
        <v>100</v>
      </c>
      <c r="F48" s="19">
        <v>0</v>
      </c>
      <c r="G48" s="20">
        <v>0</v>
      </c>
      <c r="H48" s="19">
        <f t="shared" si="15"/>
        <v>0</v>
      </c>
      <c r="I48" s="19">
        <f t="shared" si="4"/>
        <v>0</v>
      </c>
      <c r="J48" s="21">
        <f t="shared" si="16"/>
        <v>100</v>
      </c>
      <c r="K48" s="21">
        <f t="shared" si="17"/>
        <v>2000</v>
      </c>
    </row>
    <row r="49" spans="1:11" x14ac:dyDescent="0.2">
      <c r="A49" s="23" t="s">
        <v>65</v>
      </c>
      <c r="B49" s="16" t="s">
        <v>119</v>
      </c>
      <c r="C49" s="17">
        <v>640</v>
      </c>
      <c r="D49" s="17">
        <v>640</v>
      </c>
      <c r="E49" s="17">
        <v>160</v>
      </c>
      <c r="F49" s="19">
        <v>0</v>
      </c>
      <c r="G49" s="20">
        <v>0</v>
      </c>
      <c r="H49" s="19">
        <f t="shared" si="15"/>
        <v>0</v>
      </c>
      <c r="I49" s="19">
        <f t="shared" si="4"/>
        <v>0</v>
      </c>
      <c r="J49" s="21">
        <f t="shared" si="16"/>
        <v>160</v>
      </c>
      <c r="K49" s="21">
        <f t="shared" si="17"/>
        <v>640</v>
      </c>
    </row>
    <row r="50" spans="1:11" hidden="1" x14ac:dyDescent="0.2">
      <c r="A50" s="23" t="s">
        <v>66</v>
      </c>
      <c r="B50" s="16" t="s">
        <v>120</v>
      </c>
      <c r="C50" s="17"/>
      <c r="D50" s="17"/>
      <c r="E50" s="17"/>
      <c r="F50" s="19">
        <v>0</v>
      </c>
      <c r="G50" s="20">
        <v>0</v>
      </c>
      <c r="H50" s="19">
        <f t="shared" si="15"/>
        <v>0</v>
      </c>
      <c r="I50" s="19">
        <f t="shared" si="4"/>
        <v>0</v>
      </c>
      <c r="J50" s="21">
        <f t="shared" si="16"/>
        <v>0</v>
      </c>
      <c r="K50" s="21">
        <f t="shared" si="17"/>
        <v>0</v>
      </c>
    </row>
    <row r="51" spans="1:11" x14ac:dyDescent="0.2">
      <c r="A51" s="23" t="s">
        <v>67</v>
      </c>
      <c r="B51" s="16" t="s">
        <v>121</v>
      </c>
      <c r="C51" s="17">
        <v>600</v>
      </c>
      <c r="D51" s="17">
        <v>600</v>
      </c>
      <c r="E51" s="17">
        <v>50</v>
      </c>
      <c r="F51" s="19">
        <v>0</v>
      </c>
      <c r="G51" s="20">
        <v>0</v>
      </c>
      <c r="H51" s="19">
        <f t="shared" si="15"/>
        <v>0</v>
      </c>
      <c r="I51" s="19">
        <f t="shared" si="4"/>
        <v>0</v>
      </c>
      <c r="J51" s="21">
        <f t="shared" si="16"/>
        <v>50</v>
      </c>
      <c r="K51" s="21">
        <f t="shared" si="17"/>
        <v>600</v>
      </c>
    </row>
    <row r="52" spans="1:11" x14ac:dyDescent="0.2">
      <c r="A52" s="23" t="s">
        <v>68</v>
      </c>
      <c r="B52" s="16" t="s">
        <v>122</v>
      </c>
      <c r="C52" s="17">
        <v>240</v>
      </c>
      <c r="D52" s="17">
        <v>240</v>
      </c>
      <c r="E52" s="17">
        <v>20</v>
      </c>
      <c r="F52" s="19">
        <v>0</v>
      </c>
      <c r="G52" s="20">
        <v>0</v>
      </c>
      <c r="H52" s="19">
        <f t="shared" si="15"/>
        <v>0</v>
      </c>
      <c r="I52" s="19">
        <f t="shared" si="4"/>
        <v>0</v>
      </c>
      <c r="J52" s="21">
        <f t="shared" si="16"/>
        <v>20</v>
      </c>
      <c r="K52" s="21">
        <f t="shared" si="17"/>
        <v>240</v>
      </c>
    </row>
    <row r="53" spans="1:11" x14ac:dyDescent="0.2">
      <c r="A53" s="23" t="s">
        <v>69</v>
      </c>
      <c r="B53" s="16" t="s">
        <v>123</v>
      </c>
      <c r="C53" s="17">
        <v>600</v>
      </c>
      <c r="D53" s="17">
        <v>600</v>
      </c>
      <c r="E53" s="17">
        <v>50</v>
      </c>
      <c r="F53" s="19">
        <v>0</v>
      </c>
      <c r="G53" s="20">
        <v>31</v>
      </c>
      <c r="H53" s="19">
        <f t="shared" si="15"/>
        <v>31</v>
      </c>
      <c r="I53" s="19">
        <f t="shared" si="4"/>
        <v>62</v>
      </c>
      <c r="J53" s="21">
        <f t="shared" si="16"/>
        <v>19</v>
      </c>
      <c r="K53" s="21">
        <f t="shared" si="17"/>
        <v>569</v>
      </c>
    </row>
    <row r="54" spans="1:11" x14ac:dyDescent="0.2">
      <c r="A54" s="23" t="s">
        <v>70</v>
      </c>
      <c r="B54" s="16" t="s">
        <v>124</v>
      </c>
      <c r="C54" s="17">
        <v>2800</v>
      </c>
      <c r="D54" s="17">
        <v>2800</v>
      </c>
      <c r="E54" s="17">
        <v>100</v>
      </c>
      <c r="F54" s="19">
        <v>0</v>
      </c>
      <c r="G54" s="20">
        <v>98.78</v>
      </c>
      <c r="H54" s="19">
        <f t="shared" si="15"/>
        <v>98.78</v>
      </c>
      <c r="I54" s="19">
        <f t="shared" si="4"/>
        <v>98.78</v>
      </c>
      <c r="J54" s="21">
        <f t="shared" si="16"/>
        <v>1.2199999999999989</v>
      </c>
      <c r="K54" s="21">
        <f t="shared" si="17"/>
        <v>2701.22</v>
      </c>
    </row>
    <row r="55" spans="1:11" hidden="1" x14ac:dyDescent="0.2">
      <c r="A55" s="28" t="s">
        <v>71</v>
      </c>
      <c r="B55" s="29" t="s">
        <v>125</v>
      </c>
      <c r="C55" s="17"/>
      <c r="D55" s="18"/>
      <c r="E55" s="17"/>
      <c r="F55" s="19">
        <v>0</v>
      </c>
      <c r="G55" s="20">
        <v>0</v>
      </c>
      <c r="H55" s="19">
        <f t="shared" si="15"/>
        <v>0</v>
      </c>
      <c r="I55" s="19">
        <f t="shared" si="4"/>
        <v>0</v>
      </c>
      <c r="J55" s="21">
        <f t="shared" si="16"/>
        <v>0</v>
      </c>
      <c r="K55" s="21">
        <f t="shared" si="17"/>
        <v>0</v>
      </c>
    </row>
    <row r="56" spans="1:11" s="5" customFormat="1" x14ac:dyDescent="0.2">
      <c r="A56" s="13" t="s">
        <v>99</v>
      </c>
      <c r="B56" s="13" t="s">
        <v>103</v>
      </c>
      <c r="C56" s="14">
        <f t="shared" ref="C56:H56" si="18">SUM(C57:C62)</f>
        <v>218800</v>
      </c>
      <c r="D56" s="14">
        <f t="shared" si="18"/>
        <v>218800</v>
      </c>
      <c r="E56" s="14">
        <f t="shared" si="18"/>
        <v>5600</v>
      </c>
      <c r="F56" s="14">
        <f t="shared" si="18"/>
        <v>0</v>
      </c>
      <c r="G56" s="14">
        <f t="shared" si="18"/>
        <v>0</v>
      </c>
      <c r="H56" s="14">
        <f t="shared" si="18"/>
        <v>0</v>
      </c>
      <c r="I56" s="14">
        <f t="shared" si="4"/>
        <v>0</v>
      </c>
      <c r="J56" s="14">
        <f>SUM(J57:J62)</f>
        <v>5600</v>
      </c>
      <c r="K56" s="14">
        <f>SUM(K57:K62)</f>
        <v>218800</v>
      </c>
    </row>
    <row r="57" spans="1:11" hidden="1" x14ac:dyDescent="0.2">
      <c r="A57" s="23" t="s">
        <v>72</v>
      </c>
      <c r="B57" s="16" t="s">
        <v>73</v>
      </c>
      <c r="C57" s="17"/>
      <c r="D57" s="18"/>
      <c r="E57" s="17"/>
      <c r="F57" s="19">
        <v>0</v>
      </c>
      <c r="G57" s="20">
        <v>0</v>
      </c>
      <c r="H57" s="19">
        <f>+F57+G57</f>
        <v>0</v>
      </c>
      <c r="I57" s="19">
        <f t="shared" si="4"/>
        <v>0</v>
      </c>
      <c r="J57" s="21">
        <f>+E57-H57</f>
        <v>0</v>
      </c>
      <c r="K57" s="21">
        <f>+D57-H57</f>
        <v>0</v>
      </c>
    </row>
    <row r="58" spans="1:11" hidden="1" x14ac:dyDescent="0.2">
      <c r="A58" s="23" t="s">
        <v>74</v>
      </c>
      <c r="B58" s="16" t="s">
        <v>75</v>
      </c>
      <c r="C58" s="17"/>
      <c r="D58" s="18"/>
      <c r="E58" s="17"/>
      <c r="F58" s="19">
        <v>0</v>
      </c>
      <c r="G58" s="20">
        <v>0</v>
      </c>
      <c r="H58" s="19">
        <f t="shared" ref="H58:H62" si="19">+F58+G58</f>
        <v>0</v>
      </c>
      <c r="I58" s="19">
        <f t="shared" si="4"/>
        <v>0</v>
      </c>
      <c r="J58" s="21">
        <f t="shared" ref="J58:J62" si="20">+E58-H58</f>
        <v>0</v>
      </c>
      <c r="K58" s="21">
        <f t="shared" ref="K58:K62" si="21">+D58-H58</f>
        <v>0</v>
      </c>
    </row>
    <row r="59" spans="1:11" x14ac:dyDescent="0.2">
      <c r="A59" s="15" t="s">
        <v>76</v>
      </c>
      <c r="B59" s="16" t="s">
        <v>77</v>
      </c>
      <c r="C59" s="17">
        <v>2800</v>
      </c>
      <c r="D59" s="17">
        <v>2800</v>
      </c>
      <c r="E59" s="17">
        <v>100</v>
      </c>
      <c r="F59" s="19">
        <v>0</v>
      </c>
      <c r="G59" s="20">
        <v>0</v>
      </c>
      <c r="H59" s="19">
        <f t="shared" si="19"/>
        <v>0</v>
      </c>
      <c r="I59" s="19">
        <f t="shared" si="4"/>
        <v>0</v>
      </c>
      <c r="J59" s="21">
        <f t="shared" si="20"/>
        <v>100</v>
      </c>
      <c r="K59" s="21">
        <f t="shared" si="21"/>
        <v>2800</v>
      </c>
    </row>
    <row r="60" spans="1:11" x14ac:dyDescent="0.2">
      <c r="A60" s="23" t="s">
        <v>78</v>
      </c>
      <c r="B60" s="16" t="s">
        <v>79</v>
      </c>
      <c r="C60" s="17">
        <v>66000</v>
      </c>
      <c r="D60" s="17">
        <v>66000</v>
      </c>
      <c r="E60" s="17">
        <v>5500</v>
      </c>
      <c r="F60" s="19">
        <v>0</v>
      </c>
      <c r="G60" s="20">
        <v>0</v>
      </c>
      <c r="H60" s="19">
        <f t="shared" si="19"/>
        <v>0</v>
      </c>
      <c r="I60" s="19">
        <f t="shared" si="4"/>
        <v>0</v>
      </c>
      <c r="J60" s="21">
        <f t="shared" si="20"/>
        <v>5500</v>
      </c>
      <c r="K60" s="21">
        <f t="shared" si="21"/>
        <v>66000</v>
      </c>
    </row>
    <row r="61" spans="1:11" x14ac:dyDescent="0.2">
      <c r="A61" s="23" t="s">
        <v>80</v>
      </c>
      <c r="B61" s="16" t="s">
        <v>81</v>
      </c>
      <c r="C61" s="17">
        <v>150000</v>
      </c>
      <c r="D61" s="17">
        <v>150000</v>
      </c>
      <c r="E61" s="17">
        <v>0</v>
      </c>
      <c r="F61" s="19">
        <v>0</v>
      </c>
      <c r="G61" s="20">
        <v>0</v>
      </c>
      <c r="H61" s="19">
        <f t="shared" si="19"/>
        <v>0</v>
      </c>
      <c r="I61" s="19">
        <f t="shared" si="4"/>
        <v>0</v>
      </c>
      <c r="J61" s="21">
        <f t="shared" si="20"/>
        <v>0</v>
      </c>
      <c r="K61" s="21">
        <f t="shared" si="21"/>
        <v>150000</v>
      </c>
    </row>
    <row r="62" spans="1:11" hidden="1" x14ac:dyDescent="0.2">
      <c r="A62" s="28" t="s">
        <v>82</v>
      </c>
      <c r="B62" s="29" t="s">
        <v>127</v>
      </c>
      <c r="C62" s="30"/>
      <c r="D62" s="30"/>
      <c r="E62" s="30"/>
      <c r="F62" s="31">
        <v>0</v>
      </c>
      <c r="G62" s="32">
        <v>0</v>
      </c>
      <c r="H62" s="19">
        <f t="shared" si="19"/>
        <v>0</v>
      </c>
      <c r="I62" s="19">
        <f t="shared" si="4"/>
        <v>0</v>
      </c>
      <c r="J62" s="21">
        <f t="shared" si="20"/>
        <v>0</v>
      </c>
      <c r="K62" s="21">
        <f t="shared" si="21"/>
        <v>0</v>
      </c>
    </row>
    <row r="63" spans="1:11" x14ac:dyDescent="0.2">
      <c r="A63" s="13" t="s">
        <v>100</v>
      </c>
      <c r="B63" s="13" t="s">
        <v>83</v>
      </c>
      <c r="C63" s="14">
        <f>SUM(C64:C67)</f>
        <v>127600</v>
      </c>
      <c r="D63" s="14">
        <f t="shared" ref="D63:K63" si="22">SUM(D64:D67)</f>
        <v>127600</v>
      </c>
      <c r="E63" s="14">
        <f t="shared" si="22"/>
        <v>11100</v>
      </c>
      <c r="F63" s="14">
        <f t="shared" si="22"/>
        <v>0</v>
      </c>
      <c r="G63" s="14">
        <f t="shared" si="22"/>
        <v>932</v>
      </c>
      <c r="H63" s="14">
        <f t="shared" si="22"/>
        <v>932</v>
      </c>
      <c r="I63" s="14">
        <f t="shared" si="4"/>
        <v>8.4</v>
      </c>
      <c r="J63" s="14">
        <f t="shared" si="22"/>
        <v>10168</v>
      </c>
      <c r="K63" s="14">
        <f t="shared" si="22"/>
        <v>126668</v>
      </c>
    </row>
    <row r="64" spans="1:11" x14ac:dyDescent="0.2">
      <c r="A64" s="23" t="s">
        <v>84</v>
      </c>
      <c r="B64" s="16" t="s">
        <v>85</v>
      </c>
      <c r="C64" s="17">
        <v>6000</v>
      </c>
      <c r="D64" s="17">
        <v>6000</v>
      </c>
      <c r="E64" s="17">
        <v>500</v>
      </c>
      <c r="F64" s="19">
        <v>0</v>
      </c>
      <c r="G64" s="20">
        <v>0</v>
      </c>
      <c r="H64" s="19">
        <f>+F64+G64</f>
        <v>0</v>
      </c>
      <c r="I64" s="19">
        <f t="shared" si="4"/>
        <v>0</v>
      </c>
      <c r="J64" s="21">
        <f>+E64-H64</f>
        <v>500</v>
      </c>
      <c r="K64" s="21">
        <f>+D64-H64</f>
        <v>6000</v>
      </c>
    </row>
    <row r="65" spans="1:11" x14ac:dyDescent="0.2">
      <c r="A65" s="23" t="s">
        <v>86</v>
      </c>
      <c r="B65" s="16" t="s">
        <v>126</v>
      </c>
      <c r="C65" s="17">
        <v>54400</v>
      </c>
      <c r="D65" s="17">
        <v>54400</v>
      </c>
      <c r="E65" s="17">
        <v>5000</v>
      </c>
      <c r="F65" s="19">
        <v>0</v>
      </c>
      <c r="G65" s="20">
        <v>400</v>
      </c>
      <c r="H65" s="19">
        <f t="shared" ref="H65:H67" si="23">+F65+G65</f>
        <v>400</v>
      </c>
      <c r="I65" s="19">
        <f t="shared" si="4"/>
        <v>8</v>
      </c>
      <c r="J65" s="21">
        <f t="shared" ref="J65:J67" si="24">+E65-H65</f>
        <v>4600</v>
      </c>
      <c r="K65" s="21">
        <f t="shared" ref="K65:K67" si="25">+D65-H65</f>
        <v>54000</v>
      </c>
    </row>
    <row r="66" spans="1:11" hidden="1" x14ac:dyDescent="0.2">
      <c r="A66" s="23" t="s">
        <v>87</v>
      </c>
      <c r="B66" s="16" t="s">
        <v>88</v>
      </c>
      <c r="C66" s="17"/>
      <c r="D66" s="17"/>
      <c r="E66" s="17"/>
      <c r="F66" s="19">
        <v>0</v>
      </c>
      <c r="G66" s="20">
        <v>0</v>
      </c>
      <c r="H66" s="19">
        <f t="shared" si="23"/>
        <v>0</v>
      </c>
      <c r="I66" s="19">
        <f t="shared" si="4"/>
        <v>0</v>
      </c>
      <c r="J66" s="21">
        <f t="shared" si="24"/>
        <v>0</v>
      </c>
      <c r="K66" s="21">
        <f t="shared" si="25"/>
        <v>0</v>
      </c>
    </row>
    <row r="67" spans="1:11" x14ac:dyDescent="0.2">
      <c r="A67" s="28" t="s">
        <v>89</v>
      </c>
      <c r="B67" s="29" t="s">
        <v>128</v>
      </c>
      <c r="C67" s="30">
        <v>67200</v>
      </c>
      <c r="D67" s="30">
        <v>67200</v>
      </c>
      <c r="E67" s="30">
        <v>5600</v>
      </c>
      <c r="F67" s="31">
        <v>0</v>
      </c>
      <c r="G67" s="32">
        <v>532</v>
      </c>
      <c r="H67" s="19">
        <f t="shared" si="23"/>
        <v>532</v>
      </c>
      <c r="I67" s="19">
        <f t="shared" si="4"/>
        <v>9.5</v>
      </c>
      <c r="J67" s="21">
        <f t="shared" si="24"/>
        <v>5068</v>
      </c>
      <c r="K67" s="21">
        <f t="shared" si="25"/>
        <v>66668</v>
      </c>
    </row>
    <row r="68" spans="1:11" hidden="1" x14ac:dyDescent="0.2">
      <c r="A68" s="13">
        <v>9</v>
      </c>
      <c r="B68" s="13" t="s">
        <v>90</v>
      </c>
      <c r="C68" s="14">
        <f>+C69</f>
        <v>0</v>
      </c>
      <c r="D68" s="14">
        <f t="shared" ref="D68:K68" si="26">+D69</f>
        <v>0</v>
      </c>
      <c r="E68" s="14">
        <f t="shared" si="26"/>
        <v>0</v>
      </c>
      <c r="F68" s="14">
        <f t="shared" si="26"/>
        <v>0</v>
      </c>
      <c r="G68" s="14">
        <f t="shared" si="26"/>
        <v>0</v>
      </c>
      <c r="H68" s="14">
        <f t="shared" si="26"/>
        <v>0</v>
      </c>
      <c r="I68" s="14">
        <f t="shared" si="4"/>
        <v>0</v>
      </c>
      <c r="J68" s="14">
        <f t="shared" si="26"/>
        <v>0</v>
      </c>
      <c r="K68" s="14">
        <f t="shared" si="26"/>
        <v>0</v>
      </c>
    </row>
    <row r="69" spans="1:11" hidden="1" x14ac:dyDescent="0.2">
      <c r="A69" s="23" t="s">
        <v>91</v>
      </c>
      <c r="B69" s="16" t="s">
        <v>92</v>
      </c>
      <c r="C69" s="17">
        <v>0</v>
      </c>
      <c r="D69" s="18"/>
      <c r="E69" s="17"/>
      <c r="F69" s="19">
        <v>0</v>
      </c>
      <c r="G69" s="20">
        <v>0</v>
      </c>
      <c r="H69" s="19">
        <f>+F69+G69</f>
        <v>0</v>
      </c>
      <c r="I69" s="19">
        <f t="shared" si="4"/>
        <v>0</v>
      </c>
      <c r="J69" s="21">
        <f>+E69-H69</f>
        <v>0</v>
      </c>
      <c r="K69" s="21">
        <f>+D69-H69</f>
        <v>0</v>
      </c>
    </row>
    <row r="75" spans="1:11" x14ac:dyDescent="0.2">
      <c r="B75" s="1"/>
      <c r="D75" s="6"/>
      <c r="E75" s="2"/>
      <c r="I75" s="2"/>
    </row>
    <row r="76" spans="1:11" x14ac:dyDescent="0.2">
      <c r="D76" s="6"/>
      <c r="I76" s="4"/>
    </row>
    <row r="77" spans="1:11" x14ac:dyDescent="0.2">
      <c r="D77" s="6"/>
      <c r="I77" s="4"/>
    </row>
    <row r="78" spans="1:11" x14ac:dyDescent="0.2">
      <c r="D78" s="6"/>
      <c r="E78" s="4"/>
      <c r="H78" s="4"/>
      <c r="I78" s="4"/>
    </row>
    <row r="79" spans="1:11" x14ac:dyDescent="0.2">
      <c r="D79" s="6"/>
      <c r="E79" s="4"/>
      <c r="H79" s="4"/>
      <c r="I79" s="4"/>
    </row>
  </sheetData>
  <mergeCells count="7">
    <mergeCell ref="A9:B9"/>
    <mergeCell ref="A4:K4"/>
    <mergeCell ref="A5:K5"/>
    <mergeCell ref="A6:K6"/>
    <mergeCell ref="A1:K1"/>
    <mergeCell ref="A2:K2"/>
    <mergeCell ref="A3:K3"/>
  </mergeCells>
  <printOptions horizontalCentered="1"/>
  <pageMargins left="0.25" right="0.25" top="0.75" bottom="0.75" header="0.3" footer="0.3"/>
  <pageSetup paperSize="5" scale="80" orientation="landscape" r:id="rId1"/>
  <headerFooter>
    <oddHeader>Page &amp;P of &amp;N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0"/>
  <sheetViews>
    <sheetView showGridLines="0" tabSelected="1" view="pageBreakPreview" zoomScale="115" zoomScaleNormal="115" zoomScaleSheetLayoutView="115" workbookViewId="0">
      <pane ySplit="8" topLeftCell="A33" activePane="bottomLeft" state="frozen"/>
      <selection pane="bottomLeft" activeCell="A6" sqref="A6:K6"/>
    </sheetView>
  </sheetViews>
  <sheetFormatPr baseColWidth="10" defaultColWidth="11.5703125" defaultRowHeight="12.75" x14ac:dyDescent="0.2"/>
  <cols>
    <col min="1" max="1" width="4.42578125" style="3" bestFit="1" customWidth="1"/>
    <col min="2" max="2" width="57.7109375" style="3" bestFit="1" customWidth="1"/>
    <col min="3" max="3" width="16.85546875" style="3" customWidth="1"/>
    <col min="4" max="4" width="17.28515625" style="3" customWidth="1"/>
    <col min="5" max="5" width="17.5703125" style="3" customWidth="1"/>
    <col min="6" max="6" width="15.85546875" style="3" customWidth="1"/>
    <col min="7" max="7" width="14.85546875" style="3" bestFit="1" customWidth="1"/>
    <col min="8" max="8" width="16.28515625" style="3" customWidth="1"/>
    <col min="9" max="9" width="13" style="3" customWidth="1"/>
    <col min="10" max="10" width="17.42578125" style="3" customWidth="1"/>
    <col min="11" max="11" width="16.7109375" style="3" customWidth="1"/>
    <col min="12" max="16384" width="11.5703125" style="3"/>
  </cols>
  <sheetData>
    <row r="1" spans="1:11" ht="14.45" customHeight="1" x14ac:dyDescent="0.2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4.4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4.45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14.45" customHeight="1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4.45" customHeight="1" x14ac:dyDescent="0.2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4.4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x14ac:dyDescent="0.2">
      <c r="A7" s="27"/>
      <c r="B7" s="24"/>
      <c r="C7" s="25"/>
      <c r="D7" s="25"/>
      <c r="E7" s="146" t="s">
        <v>270</v>
      </c>
      <c r="F7" s="26"/>
      <c r="G7" s="26"/>
      <c r="H7" s="25"/>
      <c r="I7" s="25"/>
      <c r="J7" s="25"/>
      <c r="K7" s="26"/>
    </row>
    <row r="8" spans="1:11" ht="42.75" x14ac:dyDescent="0.2">
      <c r="A8" s="159" t="s">
        <v>93</v>
      </c>
      <c r="B8" s="160" t="s">
        <v>94</v>
      </c>
      <c r="C8" s="161" t="s">
        <v>130</v>
      </c>
      <c r="D8" s="161" t="s">
        <v>1</v>
      </c>
      <c r="E8" s="161" t="s">
        <v>2</v>
      </c>
      <c r="F8" s="161" t="s">
        <v>109</v>
      </c>
      <c r="G8" s="162" t="s">
        <v>271</v>
      </c>
      <c r="H8" s="161" t="s">
        <v>3</v>
      </c>
      <c r="I8" s="163" t="s">
        <v>110</v>
      </c>
      <c r="J8" s="161" t="s">
        <v>4</v>
      </c>
      <c r="K8" s="161" t="s">
        <v>101</v>
      </c>
    </row>
    <row r="9" spans="1:11" ht="15" customHeight="1" x14ac:dyDescent="0.2">
      <c r="A9" s="164" t="s">
        <v>95</v>
      </c>
      <c r="B9" s="164"/>
      <c r="C9" s="165">
        <f t="shared" ref="C9:H9" si="0">+C10+C23+C39+C51+C55+C59</f>
        <v>2994700</v>
      </c>
      <c r="D9" s="165">
        <f t="shared" si="0"/>
        <v>2994700</v>
      </c>
      <c r="E9" s="165">
        <f t="shared" si="0"/>
        <v>548800</v>
      </c>
      <c r="F9" s="165">
        <f t="shared" si="0"/>
        <v>80184.660000000018</v>
      </c>
      <c r="G9" s="165">
        <f t="shared" si="0"/>
        <v>157793.23000000001</v>
      </c>
      <c r="H9" s="165">
        <f t="shared" si="0"/>
        <v>237977.88999999998</v>
      </c>
      <c r="I9" s="165">
        <f t="shared" ref="I9:I10" si="1">IFERROR(ROUND(H9/E9,4)*100,0)</f>
        <v>43.36</v>
      </c>
      <c r="J9" s="165">
        <f>+J10+J23+J39+J51+J55+J59</f>
        <v>310822.11</v>
      </c>
      <c r="K9" s="165">
        <f>+K10+K23+K39+K51+K55+K59</f>
        <v>2756722.11</v>
      </c>
    </row>
    <row r="10" spans="1:11" ht="14.25" x14ac:dyDescent="0.2">
      <c r="A10" s="166">
        <v>0</v>
      </c>
      <c r="B10" s="166" t="s">
        <v>5</v>
      </c>
      <c r="C10" s="167">
        <f t="shared" ref="C10:H10" si="2">SUM(C11:C22)</f>
        <v>1713508</v>
      </c>
      <c r="D10" s="167">
        <f t="shared" si="2"/>
        <v>1756158</v>
      </c>
      <c r="E10" s="167">
        <f t="shared" si="2"/>
        <v>325099</v>
      </c>
      <c r="F10" s="167">
        <f t="shared" si="2"/>
        <v>78622.330000000016</v>
      </c>
      <c r="G10" s="167">
        <f t="shared" si="2"/>
        <v>145601.1</v>
      </c>
      <c r="H10" s="167">
        <f t="shared" si="2"/>
        <v>224223.42999999996</v>
      </c>
      <c r="I10" s="167">
        <f t="shared" si="1"/>
        <v>68.97</v>
      </c>
      <c r="J10" s="167">
        <f>SUM(J11:J22)</f>
        <v>100875.57</v>
      </c>
      <c r="K10" s="167">
        <f>SUM(K11:K22)</f>
        <v>1531934.5699999998</v>
      </c>
    </row>
    <row r="11" spans="1:11" ht="14.25" x14ac:dyDescent="0.2">
      <c r="A11" s="168" t="s">
        <v>6</v>
      </c>
      <c r="B11" s="169" t="s">
        <v>7</v>
      </c>
      <c r="C11" s="170">
        <v>1103820</v>
      </c>
      <c r="D11" s="170">
        <f>VLOOKUP($A11,'MOD 2019 MES A MES'!$A$14:$C$105,3,0)</f>
        <v>1103820</v>
      </c>
      <c r="E11" s="170">
        <f>VLOOKUP($A11,'[1]MOD 2019 MES A MES'!$A$13:$AB$105,VLOOKUP($E$7,[1]Datos!$A$3:$C$14,2,0),0)</f>
        <v>183970</v>
      </c>
      <c r="F11" s="170">
        <f>+ENERO!H11</f>
        <v>61861.97</v>
      </c>
      <c r="G11" s="171">
        <f>+'EJECUCION 2019'!E7</f>
        <v>66904.53</v>
      </c>
      <c r="H11" s="170">
        <f>+F11+G11</f>
        <v>128766.5</v>
      </c>
      <c r="I11" s="170">
        <f>IFERROR(ROUND(H11/E11,4)*100,0)</f>
        <v>69.989999999999995</v>
      </c>
      <c r="J11" s="172">
        <f>+E11-H11</f>
        <v>55203.5</v>
      </c>
      <c r="K11" s="172">
        <f>+D11-H11</f>
        <v>975053.5</v>
      </c>
    </row>
    <row r="12" spans="1:11" ht="14.25" x14ac:dyDescent="0.2">
      <c r="A12" s="168" t="s">
        <v>8</v>
      </c>
      <c r="B12" s="169" t="s">
        <v>9</v>
      </c>
      <c r="C12" s="170">
        <v>81000</v>
      </c>
      <c r="D12" s="170">
        <f>VLOOKUP($A12,'MOD 2019 MES A MES'!$A$14:$C$105,3,0)</f>
        <v>81000</v>
      </c>
      <c r="E12" s="170">
        <f>VLOOKUP($A12,'[1]MOD 2019 MES A MES'!$A$13:$AB$105,VLOOKUP($E$7,[1]Datos!$A$3:$C$14,2,0),0)</f>
        <v>13500</v>
      </c>
      <c r="F12" s="170">
        <f>+ENERO!H12</f>
        <v>0</v>
      </c>
      <c r="G12" s="171">
        <f>+'EJECUCION 2019'!E8</f>
        <v>0</v>
      </c>
      <c r="H12" s="170">
        <f t="shared" ref="H12:H22" si="3">+F12+G12</f>
        <v>0</v>
      </c>
      <c r="I12" s="170">
        <f t="shared" ref="I12:I60" si="4">IFERROR(ROUND(H12/E12,4)*100,0)</f>
        <v>0</v>
      </c>
      <c r="J12" s="172">
        <f t="shared" ref="J12:J22" si="5">+E12-H12</f>
        <v>13500</v>
      </c>
      <c r="K12" s="172">
        <f t="shared" ref="K12:K22" si="6">+D12-H12</f>
        <v>81000</v>
      </c>
    </row>
    <row r="13" spans="1:11" ht="14.25" x14ac:dyDescent="0.2">
      <c r="A13" s="168" t="s">
        <v>10</v>
      </c>
      <c r="B13" s="169" t="s">
        <v>104</v>
      </c>
      <c r="C13" s="170">
        <v>89580</v>
      </c>
      <c r="D13" s="170">
        <f>VLOOKUP($A13,'MOD 2019 MES A MES'!$A$14:$C$105,3,0)</f>
        <v>89580</v>
      </c>
      <c r="E13" s="170">
        <f>VLOOKUP($A13,'[1]MOD 2019 MES A MES'!$A$13:$AB$105,VLOOKUP($E$7,[1]Datos!$A$3:$C$14,2,0),0)</f>
        <v>14930</v>
      </c>
      <c r="F13" s="170">
        <f>+ENERO!H13</f>
        <v>5750</v>
      </c>
      <c r="G13" s="171">
        <f>+'EJECUCION 2019'!E9</f>
        <v>5750</v>
      </c>
      <c r="H13" s="170">
        <f t="shared" si="3"/>
        <v>11500</v>
      </c>
      <c r="I13" s="170">
        <f t="shared" si="4"/>
        <v>77.03</v>
      </c>
      <c r="J13" s="172">
        <f t="shared" si="5"/>
        <v>3430</v>
      </c>
      <c r="K13" s="172">
        <f t="shared" si="6"/>
        <v>78080</v>
      </c>
    </row>
    <row r="14" spans="1:11" ht="14.25" x14ac:dyDescent="0.2">
      <c r="A14" s="168" t="s">
        <v>12</v>
      </c>
      <c r="B14" s="169" t="s">
        <v>13</v>
      </c>
      <c r="C14" s="170">
        <v>1200</v>
      </c>
      <c r="D14" s="170">
        <f>VLOOKUP($A14,'MOD 2019 MES A MES'!$A$14:$C$105,3,0)</f>
        <v>1200</v>
      </c>
      <c r="E14" s="170">
        <f>VLOOKUP($A14,'[1]MOD 2019 MES A MES'!$A$13:$AB$105,VLOOKUP($E$7,[1]Datos!$A$3:$C$14,2,0),0)</f>
        <v>200</v>
      </c>
      <c r="F14" s="170">
        <f>+ENERO!H14</f>
        <v>0</v>
      </c>
      <c r="G14" s="171">
        <f>+'EJECUCION 2019'!E10</f>
        <v>0</v>
      </c>
      <c r="H14" s="170">
        <f t="shared" si="3"/>
        <v>0</v>
      </c>
      <c r="I14" s="170">
        <f t="shared" si="4"/>
        <v>0</v>
      </c>
      <c r="J14" s="172">
        <f t="shared" si="5"/>
        <v>200</v>
      </c>
      <c r="K14" s="172">
        <f t="shared" si="6"/>
        <v>1200</v>
      </c>
    </row>
    <row r="15" spans="1:11" ht="14.25" x14ac:dyDescent="0.2">
      <c r="A15" s="168" t="s">
        <v>14</v>
      </c>
      <c r="B15" s="169" t="s">
        <v>23</v>
      </c>
      <c r="C15" s="170">
        <v>104423</v>
      </c>
      <c r="D15" s="170">
        <f>VLOOKUP($A15,'MOD 2019 MES A MES'!$A$14:$C$105,3,0)</f>
        <v>104423</v>
      </c>
      <c r="E15" s="170">
        <f>VLOOKUP($A15,'[1]MOD 2019 MES A MES'!$A$13:$AB$105,VLOOKUP($E$7,[1]Datos!$A$3:$C$14,2,0),0)</f>
        <v>34807</v>
      </c>
      <c r="F15" s="170">
        <f>+ENERO!H15</f>
        <v>0</v>
      </c>
      <c r="G15" s="171">
        <f>+'EJECUCION 2019'!E11</f>
        <v>22300.75</v>
      </c>
      <c r="H15" s="170">
        <f t="shared" si="3"/>
        <v>22300.75</v>
      </c>
      <c r="I15" s="170">
        <f t="shared" si="4"/>
        <v>64.070000000000007</v>
      </c>
      <c r="J15" s="172">
        <f t="shared" si="5"/>
        <v>12506.25</v>
      </c>
      <c r="K15" s="172">
        <f t="shared" si="6"/>
        <v>82122.25</v>
      </c>
    </row>
    <row r="16" spans="1:11" ht="14.25" x14ac:dyDescent="0.2">
      <c r="A16" s="168" t="s">
        <v>15</v>
      </c>
      <c r="B16" s="169" t="s">
        <v>105</v>
      </c>
      <c r="C16" s="170">
        <v>157417</v>
      </c>
      <c r="D16" s="170">
        <f>VLOOKUP($A16,'MOD 2019 MES A MES'!$A$14:$C$105,3,0)</f>
        <v>157417</v>
      </c>
      <c r="E16" s="170">
        <f>VLOOKUP($A16,'[1]MOD 2019 MES A MES'!$A$13:$AB$105,VLOOKUP($E$7,[1]Datos!$A$3:$C$14,2,0),0)</f>
        <v>28106</v>
      </c>
      <c r="F16" s="170">
        <f>+ENERO!H16</f>
        <v>8282.3799999999992</v>
      </c>
      <c r="G16" s="171">
        <f>+'EJECUCION 2019'!E12</f>
        <v>11390.42</v>
      </c>
      <c r="H16" s="170">
        <f t="shared" si="3"/>
        <v>19672.8</v>
      </c>
      <c r="I16" s="170">
        <f t="shared" si="4"/>
        <v>70</v>
      </c>
      <c r="J16" s="172">
        <f t="shared" si="5"/>
        <v>8433.2000000000007</v>
      </c>
      <c r="K16" s="172">
        <f t="shared" si="6"/>
        <v>137744.20000000001</v>
      </c>
    </row>
    <row r="17" spans="1:11" ht="14.25" x14ac:dyDescent="0.2">
      <c r="A17" s="168" t="s">
        <v>16</v>
      </c>
      <c r="B17" s="169" t="s">
        <v>106</v>
      </c>
      <c r="C17" s="170">
        <v>16557</v>
      </c>
      <c r="D17" s="170">
        <f>VLOOKUP($A17,'MOD 2019 MES A MES'!$A$14:$C$105,3,0)</f>
        <v>16557</v>
      </c>
      <c r="E17" s="170">
        <f>VLOOKUP($A17,'[1]MOD 2019 MES A MES'!$A$13:$AB$105,VLOOKUP($E$7,[1]Datos!$A$3:$C$14,2,0),0)</f>
        <v>2760</v>
      </c>
      <c r="F17" s="170">
        <f>+ENERO!H17</f>
        <v>927.85</v>
      </c>
      <c r="G17" s="171">
        <f>+'EJECUCION 2019'!E13</f>
        <v>972.24</v>
      </c>
      <c r="H17" s="170">
        <f t="shared" si="3"/>
        <v>1900.0900000000001</v>
      </c>
      <c r="I17" s="170">
        <f t="shared" si="4"/>
        <v>68.84</v>
      </c>
      <c r="J17" s="172">
        <f t="shared" si="5"/>
        <v>859.90999999999985</v>
      </c>
      <c r="K17" s="172">
        <f t="shared" si="6"/>
        <v>14656.91</v>
      </c>
    </row>
    <row r="18" spans="1:11" ht="14.25" x14ac:dyDescent="0.2">
      <c r="A18" s="168" t="s">
        <v>17</v>
      </c>
      <c r="B18" s="169" t="s">
        <v>107</v>
      </c>
      <c r="C18" s="170">
        <v>25061</v>
      </c>
      <c r="D18" s="170">
        <f>VLOOKUP($A18,'MOD 2019 MES A MES'!$A$14:$C$105,3,0)</f>
        <v>25061</v>
      </c>
      <c r="E18" s="170">
        <f>VLOOKUP($A18,'[1]MOD 2019 MES A MES'!$A$13:$AB$105,VLOOKUP($E$7,[1]Datos!$A$3:$C$14,2,0),0)</f>
        <v>4176</v>
      </c>
      <c r="F18" s="170">
        <f>+ENERO!H18</f>
        <v>1800.13</v>
      </c>
      <c r="G18" s="171">
        <f>+'EJECUCION 2019'!E14</f>
        <v>1556.45</v>
      </c>
      <c r="H18" s="170">
        <f t="shared" si="3"/>
        <v>3356.58</v>
      </c>
      <c r="I18" s="170">
        <f t="shared" si="4"/>
        <v>80.38</v>
      </c>
      <c r="J18" s="172">
        <f t="shared" si="5"/>
        <v>819.42000000000007</v>
      </c>
      <c r="K18" s="172">
        <f t="shared" si="6"/>
        <v>21704.42</v>
      </c>
    </row>
    <row r="19" spans="1:11" ht="14.25" x14ac:dyDescent="0.2">
      <c r="A19" s="168" t="s">
        <v>18</v>
      </c>
      <c r="B19" s="169" t="s">
        <v>108</v>
      </c>
      <c r="C19" s="170">
        <v>99450</v>
      </c>
      <c r="D19" s="170">
        <f>VLOOKUP($A19,'MOD 2019 MES A MES'!$A$14:$C$105,3,0)</f>
        <v>99450</v>
      </c>
      <c r="E19" s="170">
        <f>VLOOKUP($A19,'[1]MOD 2019 MES A MES'!$A$13:$AB$105,VLOOKUP($E$7,[1]Datos!$A$3:$C$14,2,0),0)</f>
        <v>0</v>
      </c>
      <c r="F19" s="170">
        <f>+ENERO!H19</f>
        <v>0</v>
      </c>
      <c r="G19" s="171">
        <f>+'EJECUCION 2019'!E15</f>
        <v>0</v>
      </c>
      <c r="H19" s="170">
        <f t="shared" si="3"/>
        <v>0</v>
      </c>
      <c r="I19" s="170">
        <f t="shared" si="4"/>
        <v>0</v>
      </c>
      <c r="J19" s="172">
        <f t="shared" si="5"/>
        <v>0</v>
      </c>
      <c r="K19" s="172">
        <f t="shared" si="6"/>
        <v>99450</v>
      </c>
    </row>
    <row r="20" spans="1:11" ht="14.25" x14ac:dyDescent="0.2">
      <c r="A20" s="168" t="s">
        <v>19</v>
      </c>
      <c r="B20" s="169" t="s">
        <v>20</v>
      </c>
      <c r="C20" s="170">
        <v>35000</v>
      </c>
      <c r="D20" s="170">
        <f>VLOOKUP($A20,'MOD 2019 MES A MES'!$A$14:$C$105,3,0)</f>
        <v>75300</v>
      </c>
      <c r="E20" s="170">
        <f>VLOOKUP($A20,'[1]MOD 2019 MES A MES'!$A$13:$AB$105,VLOOKUP($E$7,[1]Datos!$A$3:$C$14,2,0),0)</f>
        <v>40300</v>
      </c>
      <c r="F20" s="170">
        <f>+ENERO!H20</f>
        <v>0</v>
      </c>
      <c r="G20" s="171">
        <f>+'EJECUCION 2019'!E16</f>
        <v>36259.49</v>
      </c>
      <c r="H20" s="170">
        <f t="shared" si="3"/>
        <v>36259.49</v>
      </c>
      <c r="I20" s="170">
        <f t="shared" si="4"/>
        <v>89.97</v>
      </c>
      <c r="J20" s="172">
        <f t="shared" si="5"/>
        <v>4040.510000000002</v>
      </c>
      <c r="K20" s="172">
        <f t="shared" si="6"/>
        <v>39040.51</v>
      </c>
    </row>
    <row r="21" spans="1:11" ht="14.25" x14ac:dyDescent="0.2">
      <c r="A21" s="168" t="s">
        <v>22</v>
      </c>
      <c r="B21" s="169" t="s">
        <v>23</v>
      </c>
      <c r="C21" s="170">
        <v>0</v>
      </c>
      <c r="D21" s="170">
        <f>VLOOKUP($A21,'MOD 2019 MES A MES'!$A$14:$C$105,3,0)</f>
        <v>250</v>
      </c>
      <c r="E21" s="170">
        <f>VLOOKUP($A21,'[1]MOD 2019 MES A MES'!$A$13:$AB$105,VLOOKUP($E$7,[1]Datos!$A$3:$C$14,2,0),0)</f>
        <v>250</v>
      </c>
      <c r="F21" s="170">
        <f>+ENERO!H22</f>
        <v>0</v>
      </c>
      <c r="G21" s="171">
        <f>+'EJECUCION 2019'!E17</f>
        <v>106.06</v>
      </c>
      <c r="H21" s="170">
        <f t="shared" si="3"/>
        <v>106.06</v>
      </c>
      <c r="I21" s="170">
        <f t="shared" si="4"/>
        <v>42.42</v>
      </c>
      <c r="J21" s="172">
        <f t="shared" si="5"/>
        <v>143.94</v>
      </c>
      <c r="K21" s="172">
        <f t="shared" si="6"/>
        <v>143.94</v>
      </c>
    </row>
    <row r="22" spans="1:11" ht="14.25" x14ac:dyDescent="0.2">
      <c r="A22" s="168" t="s">
        <v>25</v>
      </c>
      <c r="B22" s="169" t="s">
        <v>26</v>
      </c>
      <c r="C22" s="170">
        <v>0</v>
      </c>
      <c r="D22" s="170">
        <f>VLOOKUP($A22,'MOD 2019 MES A MES'!$A$14:$C$105,3,0)</f>
        <v>2100</v>
      </c>
      <c r="E22" s="170">
        <f>VLOOKUP($A22,'[1]MOD 2019 MES A MES'!$A$13:$AB$105,VLOOKUP($E$7,[1]Datos!$A$3:$C$14,2,0),0)</f>
        <v>2100</v>
      </c>
      <c r="F22" s="170">
        <f>+ENERO!H24</f>
        <v>0</v>
      </c>
      <c r="G22" s="171">
        <f>+'EJECUCION 2019'!E18</f>
        <v>361.16</v>
      </c>
      <c r="H22" s="170">
        <f t="shared" si="3"/>
        <v>361.16</v>
      </c>
      <c r="I22" s="170">
        <f t="shared" si="4"/>
        <v>17.2</v>
      </c>
      <c r="J22" s="172">
        <f t="shared" si="5"/>
        <v>1738.84</v>
      </c>
      <c r="K22" s="172">
        <f t="shared" si="6"/>
        <v>1738.84</v>
      </c>
    </row>
    <row r="23" spans="1:11" ht="14.25" x14ac:dyDescent="0.2">
      <c r="A23" s="166" t="s">
        <v>97</v>
      </c>
      <c r="B23" s="166" t="s">
        <v>27</v>
      </c>
      <c r="C23" s="167">
        <f t="shared" ref="C23:H23" si="7">SUM(C24:C38)</f>
        <v>909092</v>
      </c>
      <c r="D23" s="167">
        <f t="shared" si="7"/>
        <v>777442</v>
      </c>
      <c r="E23" s="167">
        <f t="shared" si="7"/>
        <v>30900</v>
      </c>
      <c r="F23" s="167">
        <f t="shared" si="7"/>
        <v>101.8</v>
      </c>
      <c r="G23" s="167">
        <f t="shared" si="7"/>
        <v>6703.1200000000008</v>
      </c>
      <c r="H23" s="167">
        <f t="shared" si="7"/>
        <v>6804.92</v>
      </c>
      <c r="I23" s="167">
        <f t="shared" si="4"/>
        <v>22.02</v>
      </c>
      <c r="J23" s="167">
        <f>SUM(J24:J38)</f>
        <v>24095.079999999998</v>
      </c>
      <c r="K23" s="167">
        <f>SUM(K24:K38)</f>
        <v>770637.08</v>
      </c>
    </row>
    <row r="24" spans="1:11" ht="14.25" x14ac:dyDescent="0.2">
      <c r="A24" s="168" t="s">
        <v>28</v>
      </c>
      <c r="B24" s="169" t="s">
        <v>29</v>
      </c>
      <c r="C24" s="170">
        <v>1200</v>
      </c>
      <c r="D24" s="170">
        <f>VLOOKUP($A24,'MOD 2019 MES A MES'!$A$14:$C$105,3,0)</f>
        <v>1200</v>
      </c>
      <c r="E24" s="170">
        <f>VLOOKUP($A24,'[1]MOD 2019 MES A MES'!$A$13:$AB$105,VLOOKUP($E$7,[1]Datos!$A$3:$C$14,2,0),0)</f>
        <v>200</v>
      </c>
      <c r="F24" s="170">
        <f>+ENERO!H26</f>
        <v>0</v>
      </c>
      <c r="G24" s="171">
        <f>+'EJECUCION 2019'!E19</f>
        <v>0</v>
      </c>
      <c r="H24" s="170">
        <f>+F24+G24</f>
        <v>0</v>
      </c>
      <c r="I24" s="170">
        <f t="shared" si="4"/>
        <v>0</v>
      </c>
      <c r="J24" s="170">
        <f>+E24-H24</f>
        <v>200</v>
      </c>
      <c r="K24" s="170">
        <f>+D24-H24</f>
        <v>1200</v>
      </c>
    </row>
    <row r="25" spans="1:11" ht="14.25" x14ac:dyDescent="0.2">
      <c r="A25" s="168" t="s">
        <v>30</v>
      </c>
      <c r="B25" s="169" t="s">
        <v>113</v>
      </c>
      <c r="C25" s="170">
        <v>12000</v>
      </c>
      <c r="D25" s="170">
        <f>VLOOKUP($A25,'MOD 2019 MES A MES'!$A$14:$C$105,3,0)</f>
        <v>12000</v>
      </c>
      <c r="E25" s="170">
        <f>VLOOKUP($A25,'[1]MOD 2019 MES A MES'!$A$13:$AB$105,VLOOKUP($E$7,[1]Datos!$A$3:$C$14,2,0),0)</f>
        <v>2000</v>
      </c>
      <c r="F25" s="170">
        <f>+ENERO!H27</f>
        <v>0</v>
      </c>
      <c r="G25" s="171">
        <f>+'EJECUCION 2019'!E20</f>
        <v>0</v>
      </c>
      <c r="H25" s="170">
        <f t="shared" ref="H25:H38" si="8">+F25+G25</f>
        <v>0</v>
      </c>
      <c r="I25" s="170">
        <f t="shared" si="4"/>
        <v>0</v>
      </c>
      <c r="J25" s="170">
        <f t="shared" ref="J25:J38" si="9">+E25-H25</f>
        <v>2000</v>
      </c>
      <c r="K25" s="170">
        <f t="shared" ref="K25:K38" si="10">+D25-H25</f>
        <v>12000</v>
      </c>
    </row>
    <row r="26" spans="1:11" ht="14.25" x14ac:dyDescent="0.2">
      <c r="A26" s="168" t="s">
        <v>31</v>
      </c>
      <c r="B26" s="169" t="s">
        <v>114</v>
      </c>
      <c r="C26" s="170">
        <v>1100</v>
      </c>
      <c r="D26" s="170">
        <f>VLOOKUP($A26,'MOD 2019 MES A MES'!$A$14:$C$105,3,0)</f>
        <v>1100</v>
      </c>
      <c r="E26" s="170">
        <f>VLOOKUP($A26,'[1]MOD 2019 MES A MES'!$A$13:$AB$105,VLOOKUP($E$7,[1]Datos!$A$3:$C$14,2,0),0)</f>
        <v>100</v>
      </c>
      <c r="F26" s="170">
        <f>+ENERO!H28</f>
        <v>0</v>
      </c>
      <c r="G26" s="171">
        <f>+'EJECUCION 2019'!E21</f>
        <v>0</v>
      </c>
      <c r="H26" s="170">
        <f t="shared" si="8"/>
        <v>0</v>
      </c>
      <c r="I26" s="170">
        <f t="shared" si="4"/>
        <v>0</v>
      </c>
      <c r="J26" s="170">
        <f t="shared" si="9"/>
        <v>100</v>
      </c>
      <c r="K26" s="170">
        <f t="shared" si="10"/>
        <v>1100</v>
      </c>
    </row>
    <row r="27" spans="1:11" ht="14.25" x14ac:dyDescent="0.2">
      <c r="A27" s="168" t="s">
        <v>132</v>
      </c>
      <c r="B27" s="169" t="s">
        <v>133</v>
      </c>
      <c r="C27" s="170">
        <v>120000</v>
      </c>
      <c r="D27" s="170">
        <f>VLOOKUP($A27,'MOD 2019 MES A MES'!$A$14:$C$105,3,0)</f>
        <v>90000</v>
      </c>
      <c r="E27" s="170">
        <f>VLOOKUP($A27,'[1]MOD 2019 MES A MES'!$A$13:$AB$105,VLOOKUP($E$7,[1]Datos!$A$3:$C$14,2,0),0)</f>
        <v>10000</v>
      </c>
      <c r="F27" s="170">
        <f>+ENERO!H29</f>
        <v>0</v>
      </c>
      <c r="G27" s="171">
        <f>+'EJECUCION 2019'!E22</f>
        <v>0</v>
      </c>
      <c r="H27" s="170">
        <f t="shared" si="8"/>
        <v>0</v>
      </c>
      <c r="I27" s="170">
        <f t="shared" si="4"/>
        <v>0</v>
      </c>
      <c r="J27" s="170">
        <f t="shared" si="9"/>
        <v>10000</v>
      </c>
      <c r="K27" s="170">
        <f t="shared" si="10"/>
        <v>90000</v>
      </c>
    </row>
    <row r="28" spans="1:11" ht="14.25" x14ac:dyDescent="0.2">
      <c r="A28" s="168" t="s">
        <v>32</v>
      </c>
      <c r="B28" s="169" t="s">
        <v>33</v>
      </c>
      <c r="C28" s="170">
        <v>40000</v>
      </c>
      <c r="D28" s="170">
        <f>VLOOKUP($A28,'MOD 2019 MES A MES'!$A$14:$C$105,3,0)</f>
        <v>40000</v>
      </c>
      <c r="E28" s="170">
        <f>VLOOKUP($A28,'[1]MOD 2019 MES A MES'!$A$13:$AB$105,VLOOKUP($E$7,[1]Datos!$A$3:$C$14,2,0),0)</f>
        <v>0</v>
      </c>
      <c r="F28" s="170">
        <f>+ENERO!H30</f>
        <v>0</v>
      </c>
      <c r="G28" s="171">
        <f>+'EJECUCION 2019'!E23</f>
        <v>0</v>
      </c>
      <c r="H28" s="170">
        <f t="shared" si="8"/>
        <v>0</v>
      </c>
      <c r="I28" s="170">
        <f t="shared" si="4"/>
        <v>0</v>
      </c>
      <c r="J28" s="170">
        <f t="shared" si="9"/>
        <v>0</v>
      </c>
      <c r="K28" s="170">
        <f t="shared" si="10"/>
        <v>40000</v>
      </c>
    </row>
    <row r="29" spans="1:11" ht="14.25" x14ac:dyDescent="0.2">
      <c r="A29" s="168" t="s">
        <v>36</v>
      </c>
      <c r="B29" s="169" t="s">
        <v>37</v>
      </c>
      <c r="C29" s="170">
        <v>600</v>
      </c>
      <c r="D29" s="170">
        <f>VLOOKUP($A29,'MOD 2019 MES A MES'!$A$14:$C$105,3,0)</f>
        <v>600</v>
      </c>
      <c r="E29" s="170">
        <f>VLOOKUP($A29,'[1]MOD 2019 MES A MES'!$A$13:$AB$105,VLOOKUP($E$7,[1]Datos!$A$3:$C$14,2,0),0)</f>
        <v>100</v>
      </c>
      <c r="F29" s="170">
        <f>+ENERO!H32</f>
        <v>0</v>
      </c>
      <c r="G29" s="171">
        <f>+'EJECUCION 2019'!E24</f>
        <v>0</v>
      </c>
      <c r="H29" s="170">
        <f t="shared" si="8"/>
        <v>0</v>
      </c>
      <c r="I29" s="170">
        <f t="shared" si="4"/>
        <v>0</v>
      </c>
      <c r="J29" s="170">
        <f t="shared" si="9"/>
        <v>100</v>
      </c>
      <c r="K29" s="170">
        <f t="shared" si="10"/>
        <v>600</v>
      </c>
    </row>
    <row r="30" spans="1:11" ht="14.25" x14ac:dyDescent="0.2">
      <c r="A30" s="168" t="s">
        <v>38</v>
      </c>
      <c r="B30" s="169" t="s">
        <v>39</v>
      </c>
      <c r="C30" s="170">
        <v>16000</v>
      </c>
      <c r="D30" s="170">
        <f>VLOOKUP($A30,'MOD 2019 MES A MES'!$A$14:$C$105,3,0)</f>
        <v>16000</v>
      </c>
      <c r="E30" s="170">
        <f>VLOOKUP($A30,'[1]MOD 2019 MES A MES'!$A$13:$AB$105,VLOOKUP($E$7,[1]Datos!$A$3:$C$14,2,0),0)</f>
        <v>0</v>
      </c>
      <c r="F30" s="170">
        <f>+ENERO!H33</f>
        <v>0</v>
      </c>
      <c r="G30" s="171">
        <f>+'EJECUCION 2019'!E25</f>
        <v>0</v>
      </c>
      <c r="H30" s="170">
        <f t="shared" si="8"/>
        <v>0</v>
      </c>
      <c r="I30" s="170">
        <f t="shared" si="4"/>
        <v>0</v>
      </c>
      <c r="J30" s="170">
        <f t="shared" si="9"/>
        <v>0</v>
      </c>
      <c r="K30" s="170">
        <f t="shared" si="10"/>
        <v>16000</v>
      </c>
    </row>
    <row r="31" spans="1:11" ht="14.25" x14ac:dyDescent="0.2">
      <c r="A31" s="168" t="s">
        <v>40</v>
      </c>
      <c r="B31" s="169" t="s">
        <v>41</v>
      </c>
      <c r="C31" s="170">
        <v>480</v>
      </c>
      <c r="D31" s="170">
        <f>VLOOKUP($A31,'MOD 2019 MES A MES'!$A$14:$C$105,3,0)</f>
        <v>480</v>
      </c>
      <c r="E31" s="170">
        <f>VLOOKUP($A31,'[1]MOD 2019 MES A MES'!$A$13:$AB$105,VLOOKUP($E$7,[1]Datos!$A$3:$C$14,2,0),0)</f>
        <v>80</v>
      </c>
      <c r="F31" s="170">
        <f>+ENERO!H34</f>
        <v>101.8</v>
      </c>
      <c r="G31" s="171">
        <f>+'EJECUCION 2019'!E26</f>
        <v>0</v>
      </c>
      <c r="H31" s="170">
        <f t="shared" si="8"/>
        <v>101.8</v>
      </c>
      <c r="I31" s="170">
        <f t="shared" si="4"/>
        <v>127.25</v>
      </c>
      <c r="J31" s="170">
        <f t="shared" si="9"/>
        <v>-21.799999999999997</v>
      </c>
      <c r="K31" s="170">
        <f t="shared" si="10"/>
        <v>378.2</v>
      </c>
    </row>
    <row r="32" spans="1:11" ht="14.25" x14ac:dyDescent="0.2">
      <c r="A32" s="168" t="s">
        <v>42</v>
      </c>
      <c r="B32" s="169" t="s">
        <v>43</v>
      </c>
      <c r="C32" s="170">
        <v>1500</v>
      </c>
      <c r="D32" s="170">
        <f>VLOOKUP($A32,'MOD 2019 MES A MES'!$A$14:$C$105,3,0)</f>
        <v>1500</v>
      </c>
      <c r="E32" s="170">
        <f>VLOOKUP($A32,'[1]MOD 2019 MES A MES'!$A$13:$AB$105,VLOOKUP($E$7,[1]Datos!$A$3:$C$14,2,0),0)</f>
        <v>250</v>
      </c>
      <c r="F32" s="170">
        <f>+ENERO!H35</f>
        <v>0</v>
      </c>
      <c r="G32" s="171">
        <f>+'EJECUCION 2019'!E27</f>
        <v>0</v>
      </c>
      <c r="H32" s="170">
        <f t="shared" si="8"/>
        <v>0</v>
      </c>
      <c r="I32" s="170">
        <f t="shared" si="4"/>
        <v>0</v>
      </c>
      <c r="J32" s="170">
        <f t="shared" si="9"/>
        <v>250</v>
      </c>
      <c r="K32" s="170">
        <f t="shared" si="10"/>
        <v>1500</v>
      </c>
    </row>
    <row r="33" spans="1:11" ht="14.25" x14ac:dyDescent="0.2">
      <c r="A33" s="168" t="s">
        <v>44</v>
      </c>
      <c r="B33" s="169" t="s">
        <v>45</v>
      </c>
      <c r="C33" s="170">
        <v>32400</v>
      </c>
      <c r="D33" s="170">
        <f>VLOOKUP($A33,'MOD 2019 MES A MES'!$A$14:$C$105,3,0)</f>
        <v>33600</v>
      </c>
      <c r="E33" s="170">
        <f>VLOOKUP($A33,'[1]MOD 2019 MES A MES'!$A$13:$AB$105,VLOOKUP($E$7,[1]Datos!$A$3:$C$14,2,0),0)</f>
        <v>6600</v>
      </c>
      <c r="F33" s="170">
        <f>+ENERO!H36</f>
        <v>0</v>
      </c>
      <c r="G33" s="171">
        <f>+'EJECUCION 2019'!E28</f>
        <v>5592.06</v>
      </c>
      <c r="H33" s="170">
        <f t="shared" si="8"/>
        <v>5592.06</v>
      </c>
      <c r="I33" s="170">
        <f t="shared" si="4"/>
        <v>84.73</v>
      </c>
      <c r="J33" s="170">
        <f t="shared" si="9"/>
        <v>1007.9399999999996</v>
      </c>
      <c r="K33" s="170">
        <f t="shared" si="10"/>
        <v>28007.94</v>
      </c>
    </row>
    <row r="34" spans="1:11" ht="14.25" x14ac:dyDescent="0.2">
      <c r="A34" s="168" t="s">
        <v>46</v>
      </c>
      <c r="B34" s="169" t="s">
        <v>115</v>
      </c>
      <c r="C34" s="170">
        <v>1800</v>
      </c>
      <c r="D34" s="170">
        <f>VLOOKUP($A34,'MOD 2019 MES A MES'!$A$14:$C$105,3,0)</f>
        <v>1800</v>
      </c>
      <c r="E34" s="170">
        <f>VLOOKUP($A34,'[1]MOD 2019 MES A MES'!$A$13:$AB$105,VLOOKUP($E$7,[1]Datos!$A$3:$C$14,2,0),0)</f>
        <v>750</v>
      </c>
      <c r="F34" s="170">
        <f>+ENERO!H37</f>
        <v>0</v>
      </c>
      <c r="G34" s="171">
        <f>+'EJECUCION 2019'!E29</f>
        <v>0</v>
      </c>
      <c r="H34" s="170">
        <f t="shared" si="8"/>
        <v>0</v>
      </c>
      <c r="I34" s="170">
        <f t="shared" si="4"/>
        <v>0</v>
      </c>
      <c r="J34" s="170">
        <f t="shared" si="9"/>
        <v>750</v>
      </c>
      <c r="K34" s="170">
        <f t="shared" si="10"/>
        <v>1800</v>
      </c>
    </row>
    <row r="35" spans="1:11" ht="14.25" x14ac:dyDescent="0.2">
      <c r="A35" s="168" t="s">
        <v>47</v>
      </c>
      <c r="B35" s="169" t="s">
        <v>48</v>
      </c>
      <c r="C35" s="170">
        <v>678292</v>
      </c>
      <c r="D35" s="170">
        <f>VLOOKUP($A35,'MOD 2019 MES A MES'!$A$14:$C$105,3,0)</f>
        <v>573942</v>
      </c>
      <c r="E35" s="170">
        <f>VLOOKUP($A35,'[1]MOD 2019 MES A MES'!$A$13:$AB$105,VLOOKUP($E$7,[1]Datos!$A$3:$C$14,2,0),0)</f>
        <v>8700</v>
      </c>
      <c r="F35" s="170">
        <f>+ENERO!H38</f>
        <v>0</v>
      </c>
      <c r="G35" s="171">
        <f>+'EJECUCION 2019'!E30</f>
        <v>0</v>
      </c>
      <c r="H35" s="170">
        <f t="shared" si="8"/>
        <v>0</v>
      </c>
      <c r="I35" s="170">
        <f t="shared" si="4"/>
        <v>0</v>
      </c>
      <c r="J35" s="170">
        <f t="shared" si="9"/>
        <v>8700</v>
      </c>
      <c r="K35" s="170">
        <f t="shared" si="10"/>
        <v>573942</v>
      </c>
    </row>
    <row r="36" spans="1:11" ht="14.25" x14ac:dyDescent="0.2">
      <c r="A36" s="168" t="s">
        <v>49</v>
      </c>
      <c r="B36" s="169" t="s">
        <v>50</v>
      </c>
      <c r="C36" s="170">
        <v>3000</v>
      </c>
      <c r="D36" s="170">
        <f>VLOOKUP($A36,'MOD 2019 MES A MES'!$A$14:$C$105,3,0)</f>
        <v>4500</v>
      </c>
      <c r="E36" s="170">
        <f>VLOOKUP($A36,'[1]MOD 2019 MES A MES'!$A$13:$AB$105,VLOOKUP($E$7,[1]Datos!$A$3:$C$14,2,0),0)</f>
        <v>2000</v>
      </c>
      <c r="F36" s="170">
        <f>+ENERO!H39</f>
        <v>0</v>
      </c>
      <c r="G36" s="171">
        <f>+'EJECUCION 2019'!E31</f>
        <v>1111.06</v>
      </c>
      <c r="H36" s="170">
        <f t="shared" si="8"/>
        <v>1111.06</v>
      </c>
      <c r="I36" s="170">
        <f t="shared" si="4"/>
        <v>55.55</v>
      </c>
      <c r="J36" s="170">
        <f t="shared" si="9"/>
        <v>888.94</v>
      </c>
      <c r="K36" s="170">
        <f t="shared" si="10"/>
        <v>3388.94</v>
      </c>
    </row>
    <row r="37" spans="1:11" ht="14.25" x14ac:dyDescent="0.2">
      <c r="A37" s="168" t="s">
        <v>51</v>
      </c>
      <c r="B37" s="173" t="s">
        <v>116</v>
      </c>
      <c r="C37" s="170">
        <v>480</v>
      </c>
      <c r="D37" s="170">
        <f>VLOOKUP($A37,'MOD 2019 MES A MES'!$A$14:$C$105,3,0)</f>
        <v>480</v>
      </c>
      <c r="E37" s="170">
        <f>VLOOKUP($A37,'[1]MOD 2019 MES A MES'!$A$13:$AB$105,VLOOKUP($E$7,[1]Datos!$A$3:$C$14,2,0),0)</f>
        <v>80</v>
      </c>
      <c r="F37" s="170">
        <f>+ENERO!H40</f>
        <v>0</v>
      </c>
      <c r="G37" s="171">
        <f>+'EJECUCION 2019'!E32</f>
        <v>0</v>
      </c>
      <c r="H37" s="170">
        <f t="shared" si="8"/>
        <v>0</v>
      </c>
      <c r="I37" s="170">
        <f t="shared" si="4"/>
        <v>0</v>
      </c>
      <c r="J37" s="170">
        <f t="shared" si="9"/>
        <v>80</v>
      </c>
      <c r="K37" s="170">
        <f t="shared" si="10"/>
        <v>480</v>
      </c>
    </row>
    <row r="38" spans="1:11" ht="14.25" x14ac:dyDescent="0.2">
      <c r="A38" s="168" t="s">
        <v>52</v>
      </c>
      <c r="B38" s="173" t="s">
        <v>117</v>
      </c>
      <c r="C38" s="170">
        <v>240</v>
      </c>
      <c r="D38" s="170">
        <f>VLOOKUP($A38,'MOD 2019 MES A MES'!$A$14:$C$105,3,0)</f>
        <v>240</v>
      </c>
      <c r="E38" s="170">
        <f>VLOOKUP($A38,'[1]MOD 2019 MES A MES'!$A$13:$AB$105,VLOOKUP($E$7,[1]Datos!$A$3:$C$14,2,0),0)</f>
        <v>40</v>
      </c>
      <c r="F38" s="170">
        <f>+ENERO!H41</f>
        <v>0</v>
      </c>
      <c r="G38" s="171">
        <f>+'EJECUCION 2019'!E33</f>
        <v>0</v>
      </c>
      <c r="H38" s="170">
        <f t="shared" si="8"/>
        <v>0</v>
      </c>
      <c r="I38" s="170">
        <f t="shared" si="4"/>
        <v>0</v>
      </c>
      <c r="J38" s="170">
        <f t="shared" si="9"/>
        <v>40</v>
      </c>
      <c r="K38" s="170">
        <f t="shared" si="10"/>
        <v>240</v>
      </c>
    </row>
    <row r="39" spans="1:11" ht="14.25" x14ac:dyDescent="0.2">
      <c r="A39" s="166" t="s">
        <v>98</v>
      </c>
      <c r="B39" s="166" t="s">
        <v>53</v>
      </c>
      <c r="C39" s="167">
        <f t="shared" ref="C39:H39" si="11">SUM(C40:C50)</f>
        <v>25700</v>
      </c>
      <c r="D39" s="167">
        <f t="shared" si="11"/>
        <v>26200</v>
      </c>
      <c r="E39" s="167">
        <f t="shared" si="11"/>
        <v>4400</v>
      </c>
      <c r="F39" s="167">
        <f t="shared" si="11"/>
        <v>528.53</v>
      </c>
      <c r="G39" s="167">
        <f t="shared" si="11"/>
        <v>683.56</v>
      </c>
      <c r="H39" s="167">
        <f t="shared" si="11"/>
        <v>1212.0899999999999</v>
      </c>
      <c r="I39" s="167">
        <f t="shared" si="4"/>
        <v>27.55</v>
      </c>
      <c r="J39" s="167">
        <f>SUM(J40:J50)</f>
        <v>3187.91</v>
      </c>
      <c r="K39" s="167">
        <f>SUM(K40:K50)</f>
        <v>24987.91</v>
      </c>
    </row>
    <row r="40" spans="1:11" ht="14.25" x14ac:dyDescent="0.2">
      <c r="A40" s="168" t="s">
        <v>54</v>
      </c>
      <c r="B40" s="169" t="s">
        <v>118</v>
      </c>
      <c r="C40" s="170">
        <v>8420</v>
      </c>
      <c r="D40" s="170">
        <f>VLOOKUP($A40,'MOD 2019 MES A MES'!$A$14:$C$105,3,0)</f>
        <v>8420</v>
      </c>
      <c r="E40" s="170">
        <f>VLOOKUP($A40,'[1]MOD 2019 MES A MES'!$A$13:$AB$105,VLOOKUP($E$7,[1]Datos!$A$3:$C$14,2,0),0)</f>
        <v>1000</v>
      </c>
      <c r="F40" s="170">
        <f>+ENERO!H43</f>
        <v>398.75</v>
      </c>
      <c r="G40" s="171">
        <f>+'EJECUCION 2019'!E34</f>
        <v>0</v>
      </c>
      <c r="H40" s="170">
        <f>+F40+G40</f>
        <v>398.75</v>
      </c>
      <c r="I40" s="170">
        <f t="shared" si="4"/>
        <v>39.879999999999995</v>
      </c>
      <c r="J40" s="172">
        <f>+E40-H40</f>
        <v>601.25</v>
      </c>
      <c r="K40" s="172">
        <f>+D40-H40</f>
        <v>8021.25</v>
      </c>
    </row>
    <row r="41" spans="1:11" ht="14.25" x14ac:dyDescent="0.2">
      <c r="A41" s="168" t="s">
        <v>55</v>
      </c>
      <c r="B41" s="169" t="s">
        <v>56</v>
      </c>
      <c r="C41" s="170">
        <v>360</v>
      </c>
      <c r="D41" s="170">
        <f>VLOOKUP($A41,'MOD 2019 MES A MES'!$A$14:$C$105,3,0)</f>
        <v>860</v>
      </c>
      <c r="E41" s="170">
        <f>VLOOKUP($A41,'[1]MOD 2019 MES A MES'!$A$13:$AB$105,VLOOKUP($E$7,[1]Datos!$A$3:$C$14,2,0),0)</f>
        <v>560</v>
      </c>
      <c r="F41" s="170">
        <f>+ENERO!H44</f>
        <v>0</v>
      </c>
      <c r="G41" s="171">
        <f>+'EJECUCION 2019'!E35</f>
        <v>0</v>
      </c>
      <c r="H41" s="170">
        <f t="shared" ref="H41:H50" si="12">+F41+G41</f>
        <v>0</v>
      </c>
      <c r="I41" s="170">
        <f t="shared" si="4"/>
        <v>0</v>
      </c>
      <c r="J41" s="172">
        <f t="shared" ref="J41:J50" si="13">+E41-H41</f>
        <v>560</v>
      </c>
      <c r="K41" s="172">
        <f t="shared" ref="K41:K50" si="14">+D41-H41</f>
        <v>860</v>
      </c>
    </row>
    <row r="42" spans="1:11" ht="14.25" x14ac:dyDescent="0.2">
      <c r="A42" s="168" t="s">
        <v>57</v>
      </c>
      <c r="B42" s="169" t="s">
        <v>58</v>
      </c>
      <c r="C42" s="170">
        <v>2000</v>
      </c>
      <c r="D42" s="170">
        <f>VLOOKUP($A42,'MOD 2019 MES A MES'!$A$14:$C$105,3,0)</f>
        <v>2000</v>
      </c>
      <c r="E42" s="170">
        <f>VLOOKUP($A42,'[1]MOD 2019 MES A MES'!$A$13:$AB$105,VLOOKUP($E$7,[1]Datos!$A$3:$C$14,2,0),0)</f>
        <v>0</v>
      </c>
      <c r="F42" s="170">
        <f>+ENERO!H45</f>
        <v>0</v>
      </c>
      <c r="G42" s="171">
        <f>+'EJECUCION 2019'!E36</f>
        <v>0</v>
      </c>
      <c r="H42" s="170">
        <f t="shared" si="12"/>
        <v>0</v>
      </c>
      <c r="I42" s="170">
        <f t="shared" si="4"/>
        <v>0</v>
      </c>
      <c r="J42" s="172">
        <f t="shared" si="13"/>
        <v>0</v>
      </c>
      <c r="K42" s="172">
        <f t="shared" si="14"/>
        <v>2000</v>
      </c>
    </row>
    <row r="43" spans="1:11" ht="14.25" x14ac:dyDescent="0.2">
      <c r="A43" s="168" t="s">
        <v>59</v>
      </c>
      <c r="B43" s="169" t="s">
        <v>60</v>
      </c>
      <c r="C43" s="170">
        <v>7200</v>
      </c>
      <c r="D43" s="170">
        <f>VLOOKUP($A43,'MOD 2019 MES A MES'!$A$14:$C$105,3,0)</f>
        <v>7200</v>
      </c>
      <c r="E43" s="170">
        <f>VLOOKUP($A43,'[1]MOD 2019 MES A MES'!$A$13:$AB$105,VLOOKUP($E$7,[1]Datos!$A$3:$C$14,2,0),0)</f>
        <v>1200</v>
      </c>
      <c r="F43" s="170">
        <f>+ENERO!H46</f>
        <v>0</v>
      </c>
      <c r="G43" s="171">
        <f>+'EJECUCION 2019'!E37</f>
        <v>315.81</v>
      </c>
      <c r="H43" s="170">
        <f t="shared" si="12"/>
        <v>315.81</v>
      </c>
      <c r="I43" s="170">
        <f t="shared" si="4"/>
        <v>26.32</v>
      </c>
      <c r="J43" s="172">
        <f t="shared" si="13"/>
        <v>884.19</v>
      </c>
      <c r="K43" s="172">
        <f t="shared" si="14"/>
        <v>6884.19</v>
      </c>
    </row>
    <row r="44" spans="1:11" ht="15" customHeight="1" x14ac:dyDescent="0.2">
      <c r="A44" s="168" t="s">
        <v>61</v>
      </c>
      <c r="B44" s="169" t="s">
        <v>62</v>
      </c>
      <c r="C44" s="170">
        <v>840</v>
      </c>
      <c r="D44" s="170">
        <f>VLOOKUP($A44,'MOD 2019 MES A MES'!$A$14:$C$105,3,0)</f>
        <v>840</v>
      </c>
      <c r="E44" s="170">
        <f>VLOOKUP($A44,'[1]MOD 2019 MES A MES'!$A$13:$AB$105,VLOOKUP($E$7,[1]Datos!$A$3:$C$14,2,0),0)</f>
        <v>140</v>
      </c>
      <c r="F44" s="170">
        <f>+ENERO!H47</f>
        <v>0</v>
      </c>
      <c r="G44" s="171">
        <f>+'EJECUCION 2019'!E38</f>
        <v>106.94</v>
      </c>
      <c r="H44" s="170">
        <f t="shared" si="12"/>
        <v>106.94</v>
      </c>
      <c r="I44" s="170">
        <f t="shared" si="4"/>
        <v>76.39</v>
      </c>
      <c r="J44" s="172">
        <f t="shared" si="13"/>
        <v>33.06</v>
      </c>
      <c r="K44" s="172">
        <f t="shared" si="14"/>
        <v>733.06</v>
      </c>
    </row>
    <row r="45" spans="1:11" ht="14.25" x14ac:dyDescent="0.2">
      <c r="A45" s="168" t="s">
        <v>63</v>
      </c>
      <c r="B45" s="169" t="s">
        <v>64</v>
      </c>
      <c r="C45" s="170">
        <v>2000</v>
      </c>
      <c r="D45" s="170">
        <f>VLOOKUP($A45,'MOD 2019 MES A MES'!$A$14:$C$105,3,0)</f>
        <v>2000</v>
      </c>
      <c r="E45" s="170">
        <f>VLOOKUP($A45,'[1]MOD 2019 MES A MES'!$A$13:$AB$105,VLOOKUP($E$7,[1]Datos!$A$3:$C$14,2,0),0)</f>
        <v>200</v>
      </c>
      <c r="F45" s="170">
        <f>+ENERO!H48</f>
        <v>0</v>
      </c>
      <c r="G45" s="171">
        <f>+'EJECUCION 2019'!E39</f>
        <v>0</v>
      </c>
      <c r="H45" s="170">
        <f t="shared" si="12"/>
        <v>0</v>
      </c>
      <c r="I45" s="170">
        <f t="shared" si="4"/>
        <v>0</v>
      </c>
      <c r="J45" s="172">
        <f t="shared" si="13"/>
        <v>200</v>
      </c>
      <c r="K45" s="172">
        <f t="shared" si="14"/>
        <v>2000</v>
      </c>
    </row>
    <row r="46" spans="1:11" ht="14.25" x14ac:dyDescent="0.2">
      <c r="A46" s="168" t="s">
        <v>65</v>
      </c>
      <c r="B46" s="169" t="s">
        <v>119</v>
      </c>
      <c r="C46" s="170">
        <v>640</v>
      </c>
      <c r="D46" s="170">
        <f>VLOOKUP($A46,'MOD 2019 MES A MES'!$A$14:$C$105,3,0)</f>
        <v>640</v>
      </c>
      <c r="E46" s="170">
        <f>VLOOKUP($A46,'[1]MOD 2019 MES A MES'!$A$13:$AB$105,VLOOKUP($E$7,[1]Datos!$A$3:$C$14,2,0),0)</f>
        <v>160</v>
      </c>
      <c r="F46" s="170">
        <f>+ENERO!H49</f>
        <v>0</v>
      </c>
      <c r="G46" s="171">
        <f>+'EJECUCION 2019'!E40</f>
        <v>157.81</v>
      </c>
      <c r="H46" s="170">
        <f t="shared" si="12"/>
        <v>157.81</v>
      </c>
      <c r="I46" s="170">
        <f t="shared" si="4"/>
        <v>98.63</v>
      </c>
      <c r="J46" s="172">
        <f t="shared" si="13"/>
        <v>2.1899999999999977</v>
      </c>
      <c r="K46" s="172">
        <f t="shared" si="14"/>
        <v>482.19</v>
      </c>
    </row>
    <row r="47" spans="1:11" ht="14.25" x14ac:dyDescent="0.2">
      <c r="A47" s="168" t="s">
        <v>67</v>
      </c>
      <c r="B47" s="169" t="s">
        <v>121</v>
      </c>
      <c r="C47" s="170">
        <v>600</v>
      </c>
      <c r="D47" s="170">
        <f>VLOOKUP($A47,'MOD 2019 MES A MES'!$A$14:$C$105,3,0)</f>
        <v>600</v>
      </c>
      <c r="E47" s="170">
        <f>VLOOKUP($A47,'[1]MOD 2019 MES A MES'!$A$13:$AB$105,VLOOKUP($E$7,[1]Datos!$A$3:$C$14,2,0),0)</f>
        <v>100</v>
      </c>
      <c r="F47" s="170">
        <f>+ENERO!H51</f>
        <v>0</v>
      </c>
      <c r="G47" s="171">
        <f>+'EJECUCION 2019'!E41</f>
        <v>0</v>
      </c>
      <c r="H47" s="170">
        <f t="shared" si="12"/>
        <v>0</v>
      </c>
      <c r="I47" s="170">
        <f t="shared" si="4"/>
        <v>0</v>
      </c>
      <c r="J47" s="172">
        <f t="shared" si="13"/>
        <v>100</v>
      </c>
      <c r="K47" s="172">
        <f t="shared" si="14"/>
        <v>600</v>
      </c>
    </row>
    <row r="48" spans="1:11" ht="14.25" x14ac:dyDescent="0.2">
      <c r="A48" s="168" t="s">
        <v>68</v>
      </c>
      <c r="B48" s="169" t="s">
        <v>122</v>
      </c>
      <c r="C48" s="170">
        <v>240</v>
      </c>
      <c r="D48" s="170">
        <f>VLOOKUP($A48,'MOD 2019 MES A MES'!$A$14:$C$105,3,0)</f>
        <v>240</v>
      </c>
      <c r="E48" s="170">
        <f>VLOOKUP($A48,'[1]MOD 2019 MES A MES'!$A$13:$AB$105,VLOOKUP($E$7,[1]Datos!$A$3:$C$14,2,0),0)</f>
        <v>40</v>
      </c>
      <c r="F48" s="170">
        <f>+ENERO!H52</f>
        <v>0</v>
      </c>
      <c r="G48" s="171">
        <f>+'EJECUCION 2019'!E42</f>
        <v>0</v>
      </c>
      <c r="H48" s="170">
        <f t="shared" si="12"/>
        <v>0</v>
      </c>
      <c r="I48" s="170">
        <f t="shared" si="4"/>
        <v>0</v>
      </c>
      <c r="J48" s="172">
        <f t="shared" si="13"/>
        <v>40</v>
      </c>
      <c r="K48" s="172">
        <f t="shared" si="14"/>
        <v>240</v>
      </c>
    </row>
    <row r="49" spans="1:11" ht="14.25" x14ac:dyDescent="0.2">
      <c r="A49" s="168" t="s">
        <v>69</v>
      </c>
      <c r="B49" s="169" t="s">
        <v>123</v>
      </c>
      <c r="C49" s="170">
        <v>600</v>
      </c>
      <c r="D49" s="170">
        <f>VLOOKUP($A49,'MOD 2019 MES A MES'!$A$14:$C$105,3,0)</f>
        <v>600</v>
      </c>
      <c r="E49" s="170">
        <f>VLOOKUP($A49,'[1]MOD 2019 MES A MES'!$A$13:$AB$105,VLOOKUP($E$7,[1]Datos!$A$3:$C$14,2,0),0)</f>
        <v>100</v>
      </c>
      <c r="F49" s="170">
        <f>+ENERO!H53</f>
        <v>31</v>
      </c>
      <c r="G49" s="171">
        <f>+'EJECUCION 2019'!E43</f>
        <v>0</v>
      </c>
      <c r="H49" s="170">
        <f t="shared" si="12"/>
        <v>31</v>
      </c>
      <c r="I49" s="170">
        <f t="shared" si="4"/>
        <v>31</v>
      </c>
      <c r="J49" s="172">
        <f t="shared" si="13"/>
        <v>69</v>
      </c>
      <c r="K49" s="172">
        <f t="shared" si="14"/>
        <v>569</v>
      </c>
    </row>
    <row r="50" spans="1:11" ht="14.25" x14ac:dyDescent="0.2">
      <c r="A50" s="168" t="s">
        <v>70</v>
      </c>
      <c r="B50" s="169" t="s">
        <v>124</v>
      </c>
      <c r="C50" s="170">
        <v>2800</v>
      </c>
      <c r="D50" s="170">
        <f>VLOOKUP($A50,'MOD 2019 MES A MES'!$A$14:$C$105,3,0)</f>
        <v>2800</v>
      </c>
      <c r="E50" s="170">
        <f>VLOOKUP($A50,'[1]MOD 2019 MES A MES'!$A$13:$AB$105,VLOOKUP($E$7,[1]Datos!$A$3:$C$14,2,0),0)</f>
        <v>900</v>
      </c>
      <c r="F50" s="170">
        <f>+ENERO!H54</f>
        <v>98.78</v>
      </c>
      <c r="G50" s="171">
        <f>+'EJECUCION 2019'!E44</f>
        <v>103</v>
      </c>
      <c r="H50" s="170">
        <f t="shared" si="12"/>
        <v>201.78</v>
      </c>
      <c r="I50" s="170">
        <f t="shared" si="4"/>
        <v>22.42</v>
      </c>
      <c r="J50" s="172">
        <f t="shared" si="13"/>
        <v>698.22</v>
      </c>
      <c r="K50" s="172">
        <f t="shared" si="14"/>
        <v>2598.2199999999998</v>
      </c>
    </row>
    <row r="51" spans="1:11" s="5" customFormat="1" ht="14.25" x14ac:dyDescent="0.2">
      <c r="A51" s="166" t="s">
        <v>99</v>
      </c>
      <c r="B51" s="166" t="s">
        <v>103</v>
      </c>
      <c r="C51" s="167">
        <f t="shared" ref="C51:H51" si="15">SUM(C52:C54)</f>
        <v>218800</v>
      </c>
      <c r="D51" s="167">
        <f t="shared" si="15"/>
        <v>307300</v>
      </c>
      <c r="E51" s="167">
        <f t="shared" si="15"/>
        <v>166201</v>
      </c>
      <c r="F51" s="167">
        <f t="shared" si="15"/>
        <v>0</v>
      </c>
      <c r="G51" s="167">
        <f t="shared" si="15"/>
        <v>4273.45</v>
      </c>
      <c r="H51" s="167">
        <f t="shared" si="15"/>
        <v>4273.45</v>
      </c>
      <c r="I51" s="167">
        <f t="shared" si="4"/>
        <v>2.5700000000000003</v>
      </c>
      <c r="J51" s="167">
        <f>SUM(J52:J54)</f>
        <v>161927.54999999999</v>
      </c>
      <c r="K51" s="167">
        <f>SUM(K52:K54)</f>
        <v>303026.55</v>
      </c>
    </row>
    <row r="52" spans="1:11" ht="14.25" x14ac:dyDescent="0.2">
      <c r="A52" s="168" t="s">
        <v>76</v>
      </c>
      <c r="B52" s="169" t="s">
        <v>77</v>
      </c>
      <c r="C52" s="170">
        <v>2800</v>
      </c>
      <c r="D52" s="170">
        <f>VLOOKUP($A52,'MOD 2019 MES A MES'!$A$14:$C$105,3,0)</f>
        <v>2800</v>
      </c>
      <c r="E52" s="170">
        <f>VLOOKUP($A52,'[1]MOD 2019 MES A MES'!$A$13:$AB$105,VLOOKUP($E$7,[1]Datos!$A$3:$C$14,2,0),0)</f>
        <v>200</v>
      </c>
      <c r="F52" s="170">
        <f>+ENERO!H59</f>
        <v>0</v>
      </c>
      <c r="G52" s="171">
        <f>+'EJECUCION 2019'!E45</f>
        <v>0</v>
      </c>
      <c r="H52" s="170">
        <f t="shared" ref="H52:H54" si="16">+F52+G52</f>
        <v>0</v>
      </c>
      <c r="I52" s="170">
        <f t="shared" si="4"/>
        <v>0</v>
      </c>
      <c r="J52" s="172">
        <f t="shared" ref="J52:J54" si="17">+E52-H52</f>
        <v>200</v>
      </c>
      <c r="K52" s="172">
        <f t="shared" ref="K52:K54" si="18">+D52-H52</f>
        <v>2800</v>
      </c>
    </row>
    <row r="53" spans="1:11" ht="14.25" x14ac:dyDescent="0.2">
      <c r="A53" s="168" t="s">
        <v>78</v>
      </c>
      <c r="B53" s="169" t="s">
        <v>79</v>
      </c>
      <c r="C53" s="170">
        <v>66000</v>
      </c>
      <c r="D53" s="170">
        <f>VLOOKUP($A53,'MOD 2019 MES A MES'!$A$14:$C$105,3,0)</f>
        <v>54500</v>
      </c>
      <c r="E53" s="170">
        <f>VLOOKUP($A53,'[1]MOD 2019 MES A MES'!$A$13:$AB$105,VLOOKUP($E$7,[1]Datos!$A$3:$C$14,2,0),0)</f>
        <v>16000</v>
      </c>
      <c r="F53" s="170">
        <f>+ENERO!H60</f>
        <v>0</v>
      </c>
      <c r="G53" s="171">
        <f>+'EJECUCION 2019'!E46</f>
        <v>0</v>
      </c>
      <c r="H53" s="170">
        <f t="shared" si="16"/>
        <v>0</v>
      </c>
      <c r="I53" s="170">
        <f t="shared" si="4"/>
        <v>0</v>
      </c>
      <c r="J53" s="172">
        <f t="shared" si="17"/>
        <v>16000</v>
      </c>
      <c r="K53" s="172">
        <f t="shared" si="18"/>
        <v>54500</v>
      </c>
    </row>
    <row r="54" spans="1:11" ht="14.25" x14ac:dyDescent="0.2">
      <c r="A54" s="168" t="s">
        <v>80</v>
      </c>
      <c r="B54" s="169" t="s">
        <v>81</v>
      </c>
      <c r="C54" s="170">
        <v>150000</v>
      </c>
      <c r="D54" s="170">
        <f>VLOOKUP($A54,'MOD 2019 MES A MES'!$A$14:$C$105,3,0)</f>
        <v>250000</v>
      </c>
      <c r="E54" s="170">
        <f>VLOOKUP($A54,'[1]MOD 2019 MES A MES'!$A$13:$AB$105,VLOOKUP($E$7,[1]Datos!$A$3:$C$14,2,0),0)</f>
        <v>150001</v>
      </c>
      <c r="F54" s="170">
        <f>+ENERO!H61</f>
        <v>0</v>
      </c>
      <c r="G54" s="171">
        <f>+'EJECUCION 2019'!E47</f>
        <v>4273.45</v>
      </c>
      <c r="H54" s="170">
        <f t="shared" si="16"/>
        <v>4273.45</v>
      </c>
      <c r="I54" s="170">
        <f t="shared" si="4"/>
        <v>2.85</v>
      </c>
      <c r="J54" s="172">
        <f t="shared" si="17"/>
        <v>145727.54999999999</v>
      </c>
      <c r="K54" s="172">
        <f t="shared" si="18"/>
        <v>245726.55</v>
      </c>
    </row>
    <row r="55" spans="1:11" ht="14.25" x14ac:dyDescent="0.2">
      <c r="A55" s="166" t="s">
        <v>100</v>
      </c>
      <c r="B55" s="166" t="s">
        <v>83</v>
      </c>
      <c r="C55" s="167">
        <f t="shared" ref="C55:H55" si="19">SUM(C56:C58)</f>
        <v>127600</v>
      </c>
      <c r="D55" s="167">
        <f t="shared" si="19"/>
        <v>127600</v>
      </c>
      <c r="E55" s="167">
        <f t="shared" si="19"/>
        <v>22200</v>
      </c>
      <c r="F55" s="167">
        <f t="shared" si="19"/>
        <v>932</v>
      </c>
      <c r="G55" s="167">
        <f t="shared" si="19"/>
        <v>532</v>
      </c>
      <c r="H55" s="167">
        <f t="shared" si="19"/>
        <v>1464</v>
      </c>
      <c r="I55" s="167">
        <f t="shared" si="4"/>
        <v>6.59</v>
      </c>
      <c r="J55" s="167">
        <f>SUM(J56:J58)</f>
        <v>20736</v>
      </c>
      <c r="K55" s="167">
        <f>SUM(K56:K58)</f>
        <v>126136</v>
      </c>
    </row>
    <row r="56" spans="1:11" ht="14.25" x14ac:dyDescent="0.2">
      <c r="A56" s="168" t="s">
        <v>84</v>
      </c>
      <c r="B56" s="169" t="s">
        <v>85</v>
      </c>
      <c r="C56" s="170">
        <v>6000</v>
      </c>
      <c r="D56" s="170">
        <f>VLOOKUP($A56,'MOD 2019 MES A MES'!$A$14:$C$105,3,0)</f>
        <v>6000</v>
      </c>
      <c r="E56" s="170">
        <f>VLOOKUP($A56,'[1]MOD 2019 MES A MES'!$A$13:$AB$105,VLOOKUP($E$7,[1]Datos!$A$3:$C$14,2,0),0)</f>
        <v>1000</v>
      </c>
      <c r="F56" s="170">
        <f>+ENERO!H64</f>
        <v>0</v>
      </c>
      <c r="G56" s="171">
        <f>+'EJECUCION 2019'!E48</f>
        <v>0</v>
      </c>
      <c r="H56" s="170">
        <f>+F56+G56</f>
        <v>0</v>
      </c>
      <c r="I56" s="170">
        <f t="shared" si="4"/>
        <v>0</v>
      </c>
      <c r="J56" s="172">
        <f>+E56-H56</f>
        <v>1000</v>
      </c>
      <c r="K56" s="172">
        <f>+D56-H56</f>
        <v>6000</v>
      </c>
    </row>
    <row r="57" spans="1:11" ht="14.25" x14ac:dyDescent="0.2">
      <c r="A57" s="168" t="s">
        <v>86</v>
      </c>
      <c r="B57" s="169" t="s">
        <v>126</v>
      </c>
      <c r="C57" s="170">
        <v>54400</v>
      </c>
      <c r="D57" s="170">
        <f>VLOOKUP($A57,'MOD 2019 MES A MES'!$A$14:$C$105,3,0)</f>
        <v>54400</v>
      </c>
      <c r="E57" s="170">
        <f>VLOOKUP($A57,'[1]MOD 2019 MES A MES'!$A$13:$AB$105,VLOOKUP($E$7,[1]Datos!$A$3:$C$14,2,0),0)</f>
        <v>10000</v>
      </c>
      <c r="F57" s="170">
        <f>+ENERO!H65</f>
        <v>400</v>
      </c>
      <c r="G57" s="171">
        <f>+'EJECUCION 2019'!E49</f>
        <v>0</v>
      </c>
      <c r="H57" s="170">
        <f t="shared" ref="H57:H58" si="20">+F57+G57</f>
        <v>400</v>
      </c>
      <c r="I57" s="170">
        <f t="shared" si="4"/>
        <v>4</v>
      </c>
      <c r="J57" s="172">
        <f t="shared" ref="J57:J58" si="21">+E57-H57</f>
        <v>9600</v>
      </c>
      <c r="K57" s="172">
        <f t="shared" ref="K57:K58" si="22">+D57-H57</f>
        <v>54000</v>
      </c>
    </row>
    <row r="58" spans="1:11" ht="14.25" x14ac:dyDescent="0.2">
      <c r="A58" s="168" t="s">
        <v>89</v>
      </c>
      <c r="B58" s="169" t="s">
        <v>128</v>
      </c>
      <c r="C58" s="170">
        <v>67200</v>
      </c>
      <c r="D58" s="170">
        <f>VLOOKUP($A58,'MOD 2019 MES A MES'!$A$14:$C$105,3,0)</f>
        <v>67200</v>
      </c>
      <c r="E58" s="170">
        <f>VLOOKUP($A58,'[1]MOD 2019 MES A MES'!$A$13:$AB$105,VLOOKUP($E$7,[1]Datos!$A$3:$C$14,2,0),0)</f>
        <v>11200</v>
      </c>
      <c r="F58" s="170">
        <f>+ENERO!H67</f>
        <v>532</v>
      </c>
      <c r="G58" s="171">
        <f>+'EJECUCION 2019'!E50</f>
        <v>532</v>
      </c>
      <c r="H58" s="170">
        <f t="shared" si="20"/>
        <v>1064</v>
      </c>
      <c r="I58" s="170">
        <f t="shared" si="4"/>
        <v>9.5</v>
      </c>
      <c r="J58" s="172">
        <f t="shared" si="21"/>
        <v>10136</v>
      </c>
      <c r="K58" s="172">
        <f t="shared" si="22"/>
        <v>66136</v>
      </c>
    </row>
    <row r="59" spans="1:11" hidden="1" x14ac:dyDescent="0.2">
      <c r="A59" s="13">
        <v>9</v>
      </c>
      <c r="B59" s="13" t="s">
        <v>90</v>
      </c>
      <c r="C59" s="14">
        <f>+C60</f>
        <v>0</v>
      </c>
      <c r="D59" s="14">
        <f t="shared" ref="D59:K59" si="23">+D60</f>
        <v>0</v>
      </c>
      <c r="E59" s="14">
        <f t="shared" si="23"/>
        <v>0</v>
      </c>
      <c r="F59" s="14">
        <f t="shared" si="23"/>
        <v>0</v>
      </c>
      <c r="G59" s="14">
        <f t="shared" si="23"/>
        <v>0</v>
      </c>
      <c r="H59" s="14">
        <f t="shared" si="23"/>
        <v>0</v>
      </c>
      <c r="I59" s="14">
        <f t="shared" si="4"/>
        <v>0</v>
      </c>
      <c r="J59" s="14">
        <f t="shared" si="23"/>
        <v>0</v>
      </c>
      <c r="K59" s="14">
        <f t="shared" si="23"/>
        <v>0</v>
      </c>
    </row>
    <row r="60" spans="1:11" hidden="1" x14ac:dyDescent="0.2">
      <c r="A60" s="23" t="s">
        <v>91</v>
      </c>
      <c r="B60" s="16" t="s">
        <v>92</v>
      </c>
      <c r="C60" s="17">
        <v>0</v>
      </c>
      <c r="D60" s="18"/>
      <c r="E60" s="17"/>
      <c r="F60" s="19">
        <v>0</v>
      </c>
      <c r="G60" s="20">
        <v>0</v>
      </c>
      <c r="H60" s="19">
        <f>+F60+G60</f>
        <v>0</v>
      </c>
      <c r="I60" s="19">
        <f t="shared" si="4"/>
        <v>0</v>
      </c>
      <c r="J60" s="21">
        <f>+E60-H60</f>
        <v>0</v>
      </c>
      <c r="K60" s="21">
        <f>+D60-H60</f>
        <v>0</v>
      </c>
    </row>
    <row r="66" spans="2:9" x14ac:dyDescent="0.2">
      <c r="B66" s="1"/>
      <c r="D66" s="6"/>
      <c r="E66" s="2"/>
      <c r="I66" s="2"/>
    </row>
    <row r="67" spans="2:9" x14ac:dyDescent="0.2">
      <c r="D67" s="6"/>
      <c r="I67" s="4"/>
    </row>
    <row r="68" spans="2:9" x14ac:dyDescent="0.2">
      <c r="D68" s="6"/>
      <c r="I68" s="4"/>
    </row>
    <row r="69" spans="2:9" x14ac:dyDescent="0.2">
      <c r="D69" s="6"/>
      <c r="E69" s="4"/>
      <c r="H69" s="4"/>
      <c r="I69" s="4"/>
    </row>
    <row r="70" spans="2:9" x14ac:dyDescent="0.2">
      <c r="D70" s="6"/>
      <c r="E70" s="4"/>
      <c r="H70" s="4"/>
      <c r="I70" s="4"/>
    </row>
  </sheetData>
  <mergeCells count="7">
    <mergeCell ref="A6:K6"/>
    <mergeCell ref="A4:K4"/>
    <mergeCell ref="A3:K3"/>
    <mergeCell ref="A2:K2"/>
    <mergeCell ref="A1:K1"/>
    <mergeCell ref="A5:K5"/>
    <mergeCell ref="A9:B9"/>
  </mergeCells>
  <printOptions horizontalCentered="1"/>
  <pageMargins left="0.25" right="0.25" top="0.75" bottom="0.75" header="0.3" footer="0.3"/>
  <pageSetup paperSize="5" scale="80" orientation="landscape" r:id="rId1"/>
  <headerFooter>
    <oddHeader>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EJECUCION 2019</vt:lpstr>
      <vt:lpstr>MOD 2019 MES A MES</vt:lpstr>
      <vt:lpstr>ENERO</vt:lpstr>
      <vt:lpstr>FEBRERO</vt:lpstr>
      <vt:lpstr>'EJECUCION 2019'!Área_de_impresión</vt:lpstr>
      <vt:lpstr>'MOD 2019 MES A MES'!Área_de_impresión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Victor-IT</cp:lastModifiedBy>
  <cp:lastPrinted>2019-01-31T15:19:44Z</cp:lastPrinted>
  <dcterms:created xsi:type="dcterms:W3CDTF">2019-01-18T20:50:12Z</dcterms:created>
  <dcterms:modified xsi:type="dcterms:W3CDTF">2019-03-08T18:48:44Z</dcterms:modified>
</cp:coreProperties>
</file>